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0" windowWidth="19425" windowHeight="7785" tabRatio="914" firstSheet="2" activeTab="8"/>
  </bookViews>
  <sheets>
    <sheet name="SGD (do 13-14) Niest" sheetId="6" state="hidden" r:id="rId1"/>
    <sheet name="PS lic od 2014 niest" sheetId="7" r:id="rId2"/>
    <sheet name="Soc I (15-16) N" sheetId="5" r:id="rId3"/>
    <sheet name="SOC mgr 2015-16" sheetId="10" r:id="rId4"/>
    <sheet name="SGD (od 15-16)" sheetId="11" r:id="rId5"/>
    <sheet name="SGD MGR 16-17" sheetId="13" r:id="rId6"/>
    <sheet name="Soc ekon 2015-16" sheetId="12" r:id="rId7"/>
    <sheet name="SOC mgr 2017-18" sheetId="14" r:id="rId8"/>
    <sheet name="SGD I (17-18)" sheetId="15" r:id="rId9"/>
    <sheet name="SGD mgr (17-18)" sheetId="16" r:id="rId10"/>
    <sheet name="Soc ekon 2018-19" sheetId="17" r:id="rId11"/>
  </sheets>
  <definedNames>
    <definedName name="_xlnm.Print_Area" localSheetId="1">'PS lic od 2014 niest'!$B$1:$X$101</definedName>
    <definedName name="_xlnm.Print_Area" localSheetId="0">'SGD (do 13-14) Niest'!$B$1:$X$177</definedName>
    <definedName name="_xlnm.Print_Area" localSheetId="4">'SGD (od 15-16)'!$B$1:$X$179</definedName>
    <definedName name="_xlnm.Print_Area" localSheetId="5">'SGD MGR 16-17'!$B$1:$R$180</definedName>
    <definedName name="_xlnm.Print_Area" localSheetId="6">'Soc ekon 2015-16'!$B$1:$X$113</definedName>
    <definedName name="_xlnm.Print_Area" localSheetId="10">'Soc ekon 2018-19'!$B$1:$X$113</definedName>
    <definedName name="_xlnm.Print_Area" localSheetId="2">'Soc I (15-16) N'!$A$1:$X$228</definedName>
    <definedName name="_xlnm.Print_Area" localSheetId="3">'SOC mgr 2015-16'!$B$1:$X$140</definedName>
    <definedName name="_xlnm.Print_Area" localSheetId="7">'SOC mgr 2017-18'!$B$1:$X$140</definedName>
    <definedName name="Z_18294419_2B54_43B3_8FD6_ADA3F102ACAE_.wvu.PrintArea" localSheetId="1" hidden="1">'PS lic od 2014 niest'!$B$1:$X$101</definedName>
    <definedName name="Z_18294419_2B54_43B3_8FD6_ADA3F102ACAE_.wvu.PrintArea" localSheetId="0" hidden="1">'SGD (do 13-14) Niest'!$B$1:$X$177</definedName>
    <definedName name="Z_18294419_2B54_43B3_8FD6_ADA3F102ACAE_.wvu.PrintArea" localSheetId="2" hidden="1">'Soc I (15-16) N'!$A$1:$X$192</definedName>
    <definedName name="Z_18294419_2B54_43B3_8FD6_ADA3F102ACAE_.wvu.Rows" localSheetId="2" hidden="1">'Soc I (15-16) N'!$152:$152,'Soc I (15-16) N'!$154:$187</definedName>
  </definedNames>
  <calcPr calcId="125725"/>
  <customWorkbookViews>
    <customWorkbookView name="Maøgorzata Stochmal - Widok osobisty" guid="{18294419-2B54-43B3-8FD6-ADA3F102ACAE}" mergeInterval="0" personalView="1" maximized="1" windowWidth="1916" windowHeight="643" tabRatio="914" activeSheetId="5"/>
  </customWorkbookViews>
</workbook>
</file>

<file path=xl/calcChain.xml><?xml version="1.0" encoding="utf-8"?>
<calcChain xmlns="http://schemas.openxmlformats.org/spreadsheetml/2006/main">
  <c r="L65" i="17"/>
  <c r="K65"/>
  <c r="J65"/>
  <c r="I65"/>
  <c r="H65"/>
  <c r="G65"/>
  <c r="V31"/>
  <c r="U31"/>
  <c r="T31"/>
  <c r="S31"/>
  <c r="S32" s="1"/>
  <c r="R31"/>
  <c r="Q31"/>
  <c r="P31"/>
  <c r="L31"/>
  <c r="K31"/>
  <c r="J31"/>
  <c r="I31"/>
  <c r="H31"/>
  <c r="G31"/>
  <c r="F31"/>
  <c r="O160" i="16"/>
  <c r="N160"/>
  <c r="M160"/>
  <c r="M162" s="1"/>
  <c r="L160"/>
  <c r="K160"/>
  <c r="J160"/>
  <c r="I160"/>
  <c r="H160"/>
  <c r="H161" s="1"/>
  <c r="R159"/>
  <c r="G159"/>
  <c r="R158"/>
  <c r="G158"/>
  <c r="R157"/>
  <c r="G157"/>
  <c r="R156"/>
  <c r="R155"/>
  <c r="G155"/>
  <c r="R154"/>
  <c r="G154"/>
  <c r="R153"/>
  <c r="G153"/>
  <c r="R152"/>
  <c r="R151"/>
  <c r="G151"/>
  <c r="R150"/>
  <c r="G150"/>
  <c r="R149"/>
  <c r="G149"/>
  <c r="R148"/>
  <c r="R147"/>
  <c r="G147"/>
  <c r="R146"/>
  <c r="G146"/>
  <c r="R145"/>
  <c r="G145"/>
  <c r="R144"/>
  <c r="R143"/>
  <c r="G143"/>
  <c r="R142"/>
  <c r="G142"/>
  <c r="R141"/>
  <c r="G141"/>
  <c r="R140"/>
  <c r="R139"/>
  <c r="G139"/>
  <c r="R138"/>
  <c r="G138"/>
  <c r="R137"/>
  <c r="G137"/>
  <c r="R136"/>
  <c r="R135"/>
  <c r="G135"/>
  <c r="R134"/>
  <c r="G134"/>
  <c r="R133"/>
  <c r="G133"/>
  <c r="R132"/>
  <c r="G132"/>
  <c r="G160" s="1"/>
  <c r="R121"/>
  <c r="O115"/>
  <c r="N115"/>
  <c r="M115"/>
  <c r="M117" s="1"/>
  <c r="L115"/>
  <c r="K115"/>
  <c r="J115"/>
  <c r="I115"/>
  <c r="H115"/>
  <c r="H116" s="1"/>
  <c r="R114"/>
  <c r="G114"/>
  <c r="R113"/>
  <c r="G113"/>
  <c r="R112"/>
  <c r="G112"/>
  <c r="R111"/>
  <c r="R110"/>
  <c r="G110"/>
  <c r="R109"/>
  <c r="G109"/>
  <c r="R108"/>
  <c r="G108"/>
  <c r="R107"/>
  <c r="R106"/>
  <c r="G106"/>
  <c r="R105"/>
  <c r="G105"/>
  <c r="R104"/>
  <c r="G104"/>
  <c r="R103"/>
  <c r="R102"/>
  <c r="G102"/>
  <c r="R101"/>
  <c r="G101"/>
  <c r="R100"/>
  <c r="G100"/>
  <c r="R99"/>
  <c r="R98"/>
  <c r="G98"/>
  <c r="R97"/>
  <c r="G97"/>
  <c r="R96"/>
  <c r="G96"/>
  <c r="R95"/>
  <c r="R94"/>
  <c r="G94"/>
  <c r="R93"/>
  <c r="G93"/>
  <c r="R92"/>
  <c r="G92"/>
  <c r="R91"/>
  <c r="R90"/>
  <c r="G90"/>
  <c r="R89"/>
  <c r="G89"/>
  <c r="R88"/>
  <c r="G88"/>
  <c r="R87"/>
  <c r="G87"/>
  <c r="R86"/>
  <c r="G86"/>
  <c r="R85"/>
  <c r="G85"/>
  <c r="G115" s="1"/>
  <c r="R74"/>
  <c r="O68"/>
  <c r="N68"/>
  <c r="M68"/>
  <c r="M70" s="1"/>
  <c r="L68"/>
  <c r="K68"/>
  <c r="J68"/>
  <c r="I68"/>
  <c r="H68"/>
  <c r="H69" s="1"/>
  <c r="R67"/>
  <c r="G67"/>
  <c r="R66"/>
  <c r="G66"/>
  <c r="R65"/>
  <c r="G65"/>
  <c r="R64"/>
  <c r="R63"/>
  <c r="G63"/>
  <c r="R62"/>
  <c r="G62"/>
  <c r="R61"/>
  <c r="G61"/>
  <c r="R60"/>
  <c r="R59"/>
  <c r="G59"/>
  <c r="R58"/>
  <c r="G58"/>
  <c r="R57"/>
  <c r="G57"/>
  <c r="R56"/>
  <c r="R55"/>
  <c r="G55"/>
  <c r="R54"/>
  <c r="G54"/>
  <c r="R53"/>
  <c r="G53"/>
  <c r="R52"/>
  <c r="R51"/>
  <c r="G51"/>
  <c r="R50"/>
  <c r="G50"/>
  <c r="R49"/>
  <c r="G49"/>
  <c r="R48"/>
  <c r="R47"/>
  <c r="G47"/>
  <c r="R46"/>
  <c r="G46"/>
  <c r="R45"/>
  <c r="G45"/>
  <c r="R44"/>
  <c r="R43"/>
  <c r="G43"/>
  <c r="R42"/>
  <c r="G42"/>
  <c r="R41"/>
  <c r="G41"/>
  <c r="R40"/>
  <c r="G40"/>
  <c r="R39"/>
  <c r="G39"/>
  <c r="R38"/>
  <c r="G38"/>
  <c r="R37"/>
  <c r="G37"/>
  <c r="G68" s="1"/>
  <c r="R26"/>
  <c r="O20"/>
  <c r="N20"/>
  <c r="M20"/>
  <c r="M22" s="1"/>
  <c r="L20"/>
  <c r="K20"/>
  <c r="J20"/>
  <c r="I20"/>
  <c r="H20"/>
  <c r="H21" s="1"/>
  <c r="R19"/>
  <c r="G19"/>
  <c r="R18"/>
  <c r="G18"/>
  <c r="R17"/>
  <c r="G17"/>
  <c r="R16"/>
  <c r="G16"/>
  <c r="R15"/>
  <c r="G15"/>
  <c r="G20" s="1"/>
  <c r="R4"/>
  <c r="S165" i="15"/>
  <c r="R165"/>
  <c r="R166" s="1"/>
  <c r="Q165"/>
  <c r="P165"/>
  <c r="P166" s="1"/>
  <c r="O165"/>
  <c r="N165"/>
  <c r="M165"/>
  <c r="M166" s="1"/>
  <c r="L165"/>
  <c r="K165"/>
  <c r="J165"/>
  <c r="I165"/>
  <c r="H165"/>
  <c r="H166" s="1"/>
  <c r="U164"/>
  <c r="U163"/>
  <c r="U162"/>
  <c r="U161"/>
  <c r="U160"/>
  <c r="G160"/>
  <c r="U159"/>
  <c r="G159"/>
  <c r="U158"/>
  <c r="G158"/>
  <c r="U157"/>
  <c r="U156"/>
  <c r="U155"/>
  <c r="U154"/>
  <c r="U153"/>
  <c r="U152"/>
  <c r="U151"/>
  <c r="U150"/>
  <c r="U149"/>
  <c r="U148"/>
  <c r="U147"/>
  <c r="U146"/>
  <c r="U145"/>
  <c r="U144"/>
  <c r="G144"/>
  <c r="U143"/>
  <c r="G143"/>
  <c r="U142"/>
  <c r="G142"/>
  <c r="U141"/>
  <c r="G141"/>
  <c r="U140"/>
  <c r="G140"/>
  <c r="U139"/>
  <c r="G139"/>
  <c r="G165" s="1"/>
  <c r="S126"/>
  <c r="R126"/>
  <c r="R127" s="1"/>
  <c r="Q126"/>
  <c r="P126"/>
  <c r="P127" s="1"/>
  <c r="O126"/>
  <c r="N126"/>
  <c r="M126"/>
  <c r="M127" s="1"/>
  <c r="L126"/>
  <c r="K126"/>
  <c r="J126"/>
  <c r="I126"/>
  <c r="H126"/>
  <c r="H127" s="1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G105"/>
  <c r="U104"/>
  <c r="G104"/>
  <c r="U103"/>
  <c r="G103"/>
  <c r="U102"/>
  <c r="G102"/>
  <c r="U101"/>
  <c r="G101"/>
  <c r="U100"/>
  <c r="G100"/>
  <c r="U99"/>
  <c r="G99"/>
  <c r="U98"/>
  <c r="G98"/>
  <c r="G126" s="1"/>
  <c r="Q87"/>
  <c r="P87"/>
  <c r="O87"/>
  <c r="N87"/>
  <c r="M87"/>
  <c r="M88" s="1"/>
  <c r="L87"/>
  <c r="K87"/>
  <c r="J87"/>
  <c r="I87"/>
  <c r="H87"/>
  <c r="H88" s="1"/>
  <c r="U86"/>
  <c r="G86"/>
  <c r="U85"/>
  <c r="G85"/>
  <c r="U84"/>
  <c r="U83"/>
  <c r="G83"/>
  <c r="U82"/>
  <c r="G82"/>
  <c r="U81"/>
  <c r="U80"/>
  <c r="G80"/>
  <c r="U79"/>
  <c r="G79"/>
  <c r="U78"/>
  <c r="U77"/>
  <c r="G77"/>
  <c r="U76"/>
  <c r="G76"/>
  <c r="U75"/>
  <c r="U74"/>
  <c r="G74"/>
  <c r="U73"/>
  <c r="G73"/>
  <c r="U72"/>
  <c r="U71"/>
  <c r="G71"/>
  <c r="U70"/>
  <c r="G70"/>
  <c r="U69"/>
  <c r="R69"/>
  <c r="G69"/>
  <c r="U68"/>
  <c r="S68"/>
  <c r="S87" s="1"/>
  <c r="G68"/>
  <c r="U67"/>
  <c r="S67"/>
  <c r="G67"/>
  <c r="G87" s="1"/>
  <c r="U66"/>
  <c r="R66"/>
  <c r="R87" s="1"/>
  <c r="G66"/>
  <c r="S54"/>
  <c r="R55" s="1"/>
  <c r="R54"/>
  <c r="Q54"/>
  <c r="P54"/>
  <c r="P55" s="1"/>
  <c r="O54"/>
  <c r="N54"/>
  <c r="M54"/>
  <c r="M55" s="1"/>
  <c r="L54"/>
  <c r="K54"/>
  <c r="J54"/>
  <c r="I54"/>
  <c r="H54"/>
  <c r="H55" s="1"/>
  <c r="U53"/>
  <c r="G53"/>
  <c r="U52"/>
  <c r="G52"/>
  <c r="U51"/>
  <c r="G51"/>
  <c r="U50"/>
  <c r="G50"/>
  <c r="U49"/>
  <c r="G49"/>
  <c r="U48"/>
  <c r="G48"/>
  <c r="U47"/>
  <c r="G47"/>
  <c r="U46"/>
  <c r="G46"/>
  <c r="G54" s="1"/>
  <c r="S33"/>
  <c r="R33"/>
  <c r="R34" s="1"/>
  <c r="Q33"/>
  <c r="P33"/>
  <c r="P34" s="1"/>
  <c r="O33"/>
  <c r="N33"/>
  <c r="M33"/>
  <c r="M34" s="1"/>
  <c r="L33"/>
  <c r="K33"/>
  <c r="J33"/>
  <c r="I33"/>
  <c r="H33"/>
  <c r="H34" s="1"/>
  <c r="U32"/>
  <c r="G32"/>
  <c r="U31"/>
  <c r="G31"/>
  <c r="U30"/>
  <c r="G30"/>
  <c r="U29"/>
  <c r="G29"/>
  <c r="U28"/>
  <c r="G28"/>
  <c r="U27"/>
  <c r="G27"/>
  <c r="U26"/>
  <c r="G26"/>
  <c r="U25"/>
  <c r="G25"/>
  <c r="G33" s="1"/>
  <c r="S15"/>
  <c r="R16" s="1"/>
  <c r="R15"/>
  <c r="Q15"/>
  <c r="P15"/>
  <c r="P16" s="1"/>
  <c r="O15"/>
  <c r="N15"/>
  <c r="M15"/>
  <c r="M16" s="1"/>
  <c r="L15"/>
  <c r="K15"/>
  <c r="J15"/>
  <c r="I15"/>
  <c r="H15"/>
  <c r="H16" s="1"/>
  <c r="A1" s="1"/>
  <c r="A3" s="1"/>
  <c r="U14"/>
  <c r="G14"/>
  <c r="U13"/>
  <c r="G13"/>
  <c r="U12"/>
  <c r="G12"/>
  <c r="U11"/>
  <c r="G11"/>
  <c r="U10"/>
  <c r="G10"/>
  <c r="U9"/>
  <c r="G9"/>
  <c r="G15" s="1"/>
  <c r="A2"/>
  <c r="A1" i="16" l="1"/>
  <c r="P88" i="15"/>
  <c r="R88"/>
  <c r="E145" i="14" l="1"/>
  <c r="R132"/>
  <c r="Q132"/>
  <c r="P132"/>
  <c r="P134" s="1"/>
  <c r="L132"/>
  <c r="K132"/>
  <c r="J132"/>
  <c r="I132"/>
  <c r="H132"/>
  <c r="G132"/>
  <c r="H133" s="1"/>
  <c r="F131"/>
  <c r="F130"/>
  <c r="F129"/>
  <c r="F128"/>
  <c r="F127"/>
  <c r="F126"/>
  <c r="F125"/>
  <c r="F124"/>
  <c r="F132" s="1"/>
  <c r="R105"/>
  <c r="Q105"/>
  <c r="P105"/>
  <c r="P107" s="1"/>
  <c r="L105"/>
  <c r="K105"/>
  <c r="J105"/>
  <c r="I105"/>
  <c r="H105"/>
  <c r="G105"/>
  <c r="H106" s="1"/>
  <c r="F104"/>
  <c r="F103"/>
  <c r="F102"/>
  <c r="F101"/>
  <c r="F100"/>
  <c r="F99"/>
  <c r="F98"/>
  <c r="F97"/>
  <c r="F105" s="1"/>
  <c r="R78"/>
  <c r="Q78"/>
  <c r="P78"/>
  <c r="P80" s="1"/>
  <c r="L78"/>
  <c r="K78"/>
  <c r="J78"/>
  <c r="I78"/>
  <c r="H78"/>
  <c r="G78"/>
  <c r="H79" s="1"/>
  <c r="F77"/>
  <c r="F76"/>
  <c r="F75"/>
  <c r="F74"/>
  <c r="F73"/>
  <c r="F72"/>
  <c r="F71"/>
  <c r="F70"/>
  <c r="F78" s="1"/>
  <c r="X51"/>
  <c r="W53" s="1"/>
  <c r="W51"/>
  <c r="V51"/>
  <c r="U51"/>
  <c r="U52" s="1"/>
  <c r="T51"/>
  <c r="S52" s="1"/>
  <c r="S51"/>
  <c r="R51"/>
  <c r="Q51"/>
  <c r="P51"/>
  <c r="P53" s="1"/>
  <c r="L51"/>
  <c r="K51"/>
  <c r="J51"/>
  <c r="I51"/>
  <c r="H51"/>
  <c r="G51"/>
  <c r="G52" s="1"/>
  <c r="F49"/>
  <c r="F48"/>
  <c r="F47"/>
  <c r="K46"/>
  <c r="F46"/>
  <c r="F45"/>
  <c r="F44"/>
  <c r="F43"/>
  <c r="F51" s="1"/>
  <c r="AA4" s="1"/>
  <c r="X26"/>
  <c r="W28" s="1"/>
  <c r="W26"/>
  <c r="V26"/>
  <c r="U26"/>
  <c r="U27" s="1"/>
  <c r="T26"/>
  <c r="S27" s="1"/>
  <c r="S26"/>
  <c r="R26"/>
  <c r="Q26"/>
  <c r="P26"/>
  <c r="P28" s="1"/>
  <c r="O26"/>
  <c r="N26"/>
  <c r="M26"/>
  <c r="L26"/>
  <c r="K26"/>
  <c r="J26"/>
  <c r="I26"/>
  <c r="H26"/>
  <c r="G26"/>
  <c r="G27" s="1"/>
  <c r="F25"/>
  <c r="F24"/>
  <c r="F23"/>
  <c r="F22"/>
  <c r="F21"/>
  <c r="F20"/>
  <c r="F19"/>
  <c r="F18"/>
  <c r="F17"/>
  <c r="F16"/>
  <c r="F15"/>
  <c r="F14"/>
  <c r="F26" s="1"/>
  <c r="Z4" s="1"/>
  <c r="R224" i="5"/>
  <c r="Q224"/>
  <c r="P224"/>
  <c r="P226" s="1"/>
  <c r="L224"/>
  <c r="K224"/>
  <c r="J224"/>
  <c r="I224"/>
  <c r="H224"/>
  <c r="G225" s="1"/>
  <c r="G224"/>
  <c r="F223"/>
  <c r="F222"/>
  <c r="F221"/>
  <c r="F220"/>
  <c r="F219"/>
  <c r="F218"/>
  <c r="F217"/>
  <c r="F216"/>
  <c r="F215"/>
  <c r="F214"/>
  <c r="F213"/>
  <c r="AB4" i="14" l="1"/>
  <c r="S53"/>
  <c r="S28"/>
  <c r="F224" i="5"/>
  <c r="C185" i="13"/>
  <c r="M174"/>
  <c r="R172"/>
  <c r="Q172"/>
  <c r="P174" s="1"/>
  <c r="P172"/>
  <c r="L172"/>
  <c r="K172"/>
  <c r="J172"/>
  <c r="I172"/>
  <c r="H172"/>
  <c r="Y171"/>
  <c r="G171"/>
  <c r="Y170"/>
  <c r="G170"/>
  <c r="Y169"/>
  <c r="G169"/>
  <c r="Y168"/>
  <c r="Y167"/>
  <c r="G167"/>
  <c r="Y166"/>
  <c r="G166"/>
  <c r="Y165"/>
  <c r="G165"/>
  <c r="Y164"/>
  <c r="Y163"/>
  <c r="G163"/>
  <c r="Y162"/>
  <c r="U162"/>
  <c r="G162"/>
  <c r="Y161"/>
  <c r="G161"/>
  <c r="Y160"/>
  <c r="Y159"/>
  <c r="G159"/>
  <c r="Y158"/>
  <c r="U158"/>
  <c r="G158"/>
  <c r="Y157"/>
  <c r="G157"/>
  <c r="Y156"/>
  <c r="Y155"/>
  <c r="G155"/>
  <c r="Y154"/>
  <c r="U154"/>
  <c r="G154"/>
  <c r="Y153"/>
  <c r="G153"/>
  <c r="Y152"/>
  <c r="Y151"/>
  <c r="T151"/>
  <c r="G151"/>
  <c r="Y150"/>
  <c r="T150"/>
  <c r="G150"/>
  <c r="Y149"/>
  <c r="T149"/>
  <c r="G149"/>
  <c r="Y148"/>
  <c r="G148"/>
  <c r="Y137"/>
  <c r="M131"/>
  <c r="R129"/>
  <c r="Q129"/>
  <c r="P129"/>
  <c r="P131" s="1"/>
  <c r="L129"/>
  <c r="K129"/>
  <c r="J129"/>
  <c r="I129"/>
  <c r="H129"/>
  <c r="Y128"/>
  <c r="G128"/>
  <c r="Y127"/>
  <c r="G127"/>
  <c r="Y126"/>
  <c r="G126"/>
  <c r="Y125"/>
  <c r="Y124"/>
  <c r="G124"/>
  <c r="Y123"/>
  <c r="G123"/>
  <c r="Y122"/>
  <c r="G122"/>
  <c r="Y121"/>
  <c r="Y120"/>
  <c r="U120"/>
  <c r="G120"/>
  <c r="Y119"/>
  <c r="G119"/>
  <c r="Y118"/>
  <c r="U118"/>
  <c r="G118"/>
  <c r="Y117"/>
  <c r="Y116"/>
  <c r="G116"/>
  <c r="Y115"/>
  <c r="G115"/>
  <c r="Y114"/>
  <c r="G114"/>
  <c r="Y113"/>
  <c r="Y112"/>
  <c r="G112"/>
  <c r="Y111"/>
  <c r="G111"/>
  <c r="Y110"/>
  <c r="G110"/>
  <c r="Y109"/>
  <c r="Y108"/>
  <c r="T108"/>
  <c r="G108"/>
  <c r="Y107"/>
  <c r="T107"/>
  <c r="G107"/>
  <c r="Y106"/>
  <c r="U106"/>
  <c r="G106"/>
  <c r="Y105"/>
  <c r="G105"/>
  <c r="Y104"/>
  <c r="G104"/>
  <c r="Y103"/>
  <c r="T103"/>
  <c r="G103"/>
  <c r="Y92"/>
  <c r="M67"/>
  <c r="R65"/>
  <c r="Q65"/>
  <c r="P65"/>
  <c r="L65"/>
  <c r="K65"/>
  <c r="J65"/>
  <c r="I65"/>
  <c r="H65"/>
  <c r="H66" s="1"/>
  <c r="Y64"/>
  <c r="G64"/>
  <c r="Y63"/>
  <c r="G63"/>
  <c r="Y62"/>
  <c r="G62"/>
  <c r="Y61"/>
  <c r="Y60"/>
  <c r="G60"/>
  <c r="Y59"/>
  <c r="G59"/>
  <c r="Y58"/>
  <c r="G58"/>
  <c r="Y57"/>
  <c r="BT56"/>
  <c r="BR56"/>
  <c r="Y56"/>
  <c r="G56"/>
  <c r="BT55"/>
  <c r="BR55"/>
  <c r="Y55"/>
  <c r="U55"/>
  <c r="G55"/>
  <c r="BT54"/>
  <c r="BR54"/>
  <c r="Y54"/>
  <c r="G54"/>
  <c r="Y53"/>
  <c r="Y52"/>
  <c r="G52"/>
  <c r="Y51"/>
  <c r="G51"/>
  <c r="Y50"/>
  <c r="G50"/>
  <c r="Y49"/>
  <c r="Y48"/>
  <c r="G48"/>
  <c r="Y47"/>
  <c r="G47"/>
  <c r="Y46"/>
  <c r="G46"/>
  <c r="Y45"/>
  <c r="Y44"/>
  <c r="T44"/>
  <c r="G44"/>
  <c r="Y43"/>
  <c r="T43"/>
  <c r="G43"/>
  <c r="Y42"/>
  <c r="G42"/>
  <c r="Y41"/>
  <c r="T41"/>
  <c r="G41"/>
  <c r="Y40"/>
  <c r="T40"/>
  <c r="G40"/>
  <c r="G65" s="1"/>
  <c r="Y39"/>
  <c r="G39"/>
  <c r="Y28"/>
  <c r="M22"/>
  <c r="R20"/>
  <c r="Q20"/>
  <c r="P20"/>
  <c r="L20"/>
  <c r="K20"/>
  <c r="J20"/>
  <c r="I20"/>
  <c r="H20"/>
  <c r="H21" s="1"/>
  <c r="Y19"/>
  <c r="G19"/>
  <c r="Y18"/>
  <c r="G18"/>
  <c r="Y17"/>
  <c r="G17"/>
  <c r="Y16"/>
  <c r="G16"/>
  <c r="G20" s="1"/>
  <c r="Y15"/>
  <c r="G15"/>
  <c r="Y4"/>
  <c r="H130" l="1"/>
  <c r="P22"/>
  <c r="P67"/>
  <c r="G129"/>
  <c r="G172"/>
  <c r="A1" s="1"/>
  <c r="H173"/>
  <c r="L91" i="7" l="1"/>
  <c r="K91"/>
  <c r="G91"/>
  <c r="F90"/>
  <c r="BA91" l="1"/>
  <c r="AZ91"/>
  <c r="AY91"/>
  <c r="AX91"/>
  <c r="AW91"/>
  <c r="AV91"/>
  <c r="AV92" s="1"/>
  <c r="AU91"/>
  <c r="AT91"/>
  <c r="AS91"/>
  <c r="AR91"/>
  <c r="AQ91"/>
  <c r="AP91"/>
  <c r="AO91"/>
  <c r="AN91"/>
  <c r="AM91"/>
  <c r="AL91"/>
  <c r="AK91"/>
  <c r="AJ91"/>
  <c r="X91"/>
  <c r="W91"/>
  <c r="V91"/>
  <c r="U91"/>
  <c r="U92" s="1"/>
  <c r="T91"/>
  <c r="S91"/>
  <c r="R91"/>
  <c r="Q91"/>
  <c r="P91"/>
  <c r="J91"/>
  <c r="I91"/>
  <c r="H91"/>
  <c r="H92" s="1"/>
  <c r="AI90"/>
  <c r="AI89"/>
  <c r="F89"/>
  <c r="AI88"/>
  <c r="F88"/>
  <c r="AI87"/>
  <c r="F87"/>
  <c r="AI86"/>
  <c r="F86"/>
  <c r="AI85"/>
  <c r="F85"/>
  <c r="AI84"/>
  <c r="F84"/>
  <c r="AI83"/>
  <c r="F83"/>
  <c r="F91" s="1"/>
  <c r="AB2" s="1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V66"/>
  <c r="U66"/>
  <c r="S66"/>
  <c r="R66"/>
  <c r="Q66"/>
  <c r="P66"/>
  <c r="L66"/>
  <c r="K66"/>
  <c r="J66"/>
  <c r="I66"/>
  <c r="H66"/>
  <c r="G66"/>
  <c r="AI65"/>
  <c r="F65"/>
  <c r="F64"/>
  <c r="AI63"/>
  <c r="F63"/>
  <c r="AI62"/>
  <c r="F62"/>
  <c r="AI61"/>
  <c r="F61"/>
  <c r="AI60"/>
  <c r="F60"/>
  <c r="AI59"/>
  <c r="F59"/>
  <c r="AI58"/>
  <c r="F58"/>
  <c r="AI57"/>
  <c r="F57"/>
  <c r="AI56"/>
  <c r="F56"/>
  <c r="AI55"/>
  <c r="F55"/>
  <c r="AI54"/>
  <c r="F54"/>
  <c r="AI53"/>
  <c r="F53"/>
  <c r="AI52"/>
  <c r="F52"/>
  <c r="AI51"/>
  <c r="F51"/>
  <c r="AI50"/>
  <c r="F50"/>
  <c r="AI49"/>
  <c r="F49"/>
  <c r="AI48"/>
  <c r="F48"/>
  <c r="AI47"/>
  <c r="F47"/>
  <c r="BA30"/>
  <c r="AZ30"/>
  <c r="AY30"/>
  <c r="AX30"/>
  <c r="AW30"/>
  <c r="AV30"/>
  <c r="AV31" s="1"/>
  <c r="AU30"/>
  <c r="AT30"/>
  <c r="AS30"/>
  <c r="AR30"/>
  <c r="AQ30"/>
  <c r="AP30"/>
  <c r="AO30"/>
  <c r="AN30"/>
  <c r="AM30"/>
  <c r="AL30"/>
  <c r="AK30"/>
  <c r="AJ30"/>
  <c r="X30"/>
  <c r="W30"/>
  <c r="V30"/>
  <c r="U30"/>
  <c r="U31" s="1"/>
  <c r="T30"/>
  <c r="S30"/>
  <c r="R30"/>
  <c r="Q30"/>
  <c r="P30"/>
  <c r="L30"/>
  <c r="K30"/>
  <c r="J30"/>
  <c r="I30"/>
  <c r="H30"/>
  <c r="G30"/>
  <c r="AI29"/>
  <c r="F29"/>
  <c r="AI28"/>
  <c r="F28"/>
  <c r="AI27"/>
  <c r="F27"/>
  <c r="AI26"/>
  <c r="F26"/>
  <c r="AI25"/>
  <c r="F25"/>
  <c r="AI24"/>
  <c r="F24"/>
  <c r="AI23"/>
  <c r="F23"/>
  <c r="AI22"/>
  <c r="F22"/>
  <c r="AI21"/>
  <c r="F21"/>
  <c r="AI20"/>
  <c r="F20"/>
  <c r="AI19"/>
  <c r="F19"/>
  <c r="AI18"/>
  <c r="F18"/>
  <c r="AI17"/>
  <c r="F17"/>
  <c r="AI16"/>
  <c r="F16"/>
  <c r="AI15"/>
  <c r="F15"/>
  <c r="AI14"/>
  <c r="F14"/>
  <c r="AS93" l="1"/>
  <c r="P32"/>
  <c r="AX31"/>
  <c r="AV32" s="1"/>
  <c r="AI66"/>
  <c r="G67"/>
  <c r="AV67"/>
  <c r="AX92"/>
  <c r="AV93" s="1"/>
  <c r="S92"/>
  <c r="AX67"/>
  <c r="AI91"/>
  <c r="W93"/>
  <c r="S67"/>
  <c r="AK92"/>
  <c r="AZ93"/>
  <c r="F30"/>
  <c r="Z2" s="1"/>
  <c r="H31"/>
  <c r="AS32"/>
  <c r="AZ32"/>
  <c r="P68"/>
  <c r="AK67"/>
  <c r="AS68"/>
  <c r="AZ68"/>
  <c r="AK31"/>
  <c r="AI30"/>
  <c r="S31"/>
  <c r="S32" s="1"/>
  <c r="W32"/>
  <c r="F66"/>
  <c r="AA2" s="1"/>
  <c r="P93"/>
  <c r="W68"/>
  <c r="U67"/>
  <c r="S93"/>
  <c r="AV68"/>
  <c r="AC2" l="1"/>
  <c r="S68"/>
  <c r="L65" i="12"/>
  <c r="K65"/>
  <c r="J65"/>
  <c r="I65"/>
  <c r="H65"/>
  <c r="G65"/>
  <c r="V31"/>
  <c r="U31"/>
  <c r="T31"/>
  <c r="S31"/>
  <c r="S32" s="1"/>
  <c r="S33" s="1"/>
  <c r="R31"/>
  <c r="Q31"/>
  <c r="P31"/>
  <c r="L31"/>
  <c r="K31"/>
  <c r="J31"/>
  <c r="I31"/>
  <c r="H31"/>
  <c r="G31"/>
  <c r="F31"/>
  <c r="R169" i="11" l="1"/>
  <c r="Q169"/>
  <c r="P169"/>
  <c r="O169"/>
  <c r="N169"/>
  <c r="M169"/>
  <c r="L169"/>
  <c r="K169"/>
  <c r="J169"/>
  <c r="I169"/>
  <c r="H169"/>
  <c r="G169"/>
  <c r="G170" s="1"/>
  <c r="F168"/>
  <c r="F167"/>
  <c r="F166"/>
  <c r="F165"/>
  <c r="F164"/>
  <c r="F163"/>
  <c r="F162"/>
  <c r="R143"/>
  <c r="Q143"/>
  <c r="P143"/>
  <c r="O143"/>
  <c r="N143"/>
  <c r="M143"/>
  <c r="L143"/>
  <c r="K143"/>
  <c r="J143"/>
  <c r="I143"/>
  <c r="H143"/>
  <c r="G143"/>
  <c r="F142"/>
  <c r="F141"/>
  <c r="F140"/>
  <c r="F139"/>
  <c r="F138"/>
  <c r="F137"/>
  <c r="F136"/>
  <c r="F143" s="1"/>
  <c r="R117"/>
  <c r="Q117"/>
  <c r="P117"/>
  <c r="O117"/>
  <c r="N117"/>
  <c r="M117"/>
  <c r="L117"/>
  <c r="K117"/>
  <c r="J117"/>
  <c r="I117"/>
  <c r="H117"/>
  <c r="G117"/>
  <c r="G118" s="1"/>
  <c r="F116"/>
  <c r="F115"/>
  <c r="F114"/>
  <c r="F113"/>
  <c r="F112"/>
  <c r="F111"/>
  <c r="F110"/>
  <c r="X91"/>
  <c r="W91"/>
  <c r="V91"/>
  <c r="U91"/>
  <c r="T91"/>
  <c r="S91"/>
  <c r="R91"/>
  <c r="Q91"/>
  <c r="P91"/>
  <c r="P93" s="1"/>
  <c r="L91"/>
  <c r="K91"/>
  <c r="J91"/>
  <c r="I91"/>
  <c r="H91"/>
  <c r="G91"/>
  <c r="F90"/>
  <c r="F89"/>
  <c r="F88"/>
  <c r="F87"/>
  <c r="F86"/>
  <c r="F85"/>
  <c r="F84"/>
  <c r="F83"/>
  <c r="F82"/>
  <c r="F81"/>
  <c r="F80"/>
  <c r="F79"/>
  <c r="F78"/>
  <c r="F77"/>
  <c r="X59"/>
  <c r="W59"/>
  <c r="W61" s="1"/>
  <c r="R59"/>
  <c r="Q59"/>
  <c r="P59"/>
  <c r="L59"/>
  <c r="K59"/>
  <c r="J59"/>
  <c r="I59"/>
  <c r="H59"/>
  <c r="G59"/>
  <c r="U58"/>
  <c r="F58"/>
  <c r="V57"/>
  <c r="F57"/>
  <c r="V56"/>
  <c r="V59" s="1"/>
  <c r="F56"/>
  <c r="U55"/>
  <c r="F55"/>
  <c r="U54"/>
  <c r="U59" s="1"/>
  <c r="U60" s="1"/>
  <c r="F54"/>
  <c r="S53"/>
  <c r="F53"/>
  <c r="T52"/>
  <c r="F52"/>
  <c r="T51"/>
  <c r="F51"/>
  <c r="S50"/>
  <c r="F50"/>
  <c r="F49"/>
  <c r="S48"/>
  <c r="F48"/>
  <c r="T47"/>
  <c r="F47"/>
  <c r="S46"/>
  <c r="F46"/>
  <c r="F59" s="1"/>
  <c r="X28"/>
  <c r="W28"/>
  <c r="V28"/>
  <c r="U28"/>
  <c r="U29" s="1"/>
  <c r="T28"/>
  <c r="S28"/>
  <c r="S29" s="1"/>
  <c r="R28"/>
  <c r="Q28"/>
  <c r="P28"/>
  <c r="L28"/>
  <c r="K28"/>
  <c r="J28"/>
  <c r="I28"/>
  <c r="H28"/>
  <c r="G28"/>
  <c r="F27"/>
  <c r="F26"/>
  <c r="F25"/>
  <c r="F24"/>
  <c r="F23"/>
  <c r="F22"/>
  <c r="F21"/>
  <c r="F20"/>
  <c r="F19"/>
  <c r="F18"/>
  <c r="F17"/>
  <c r="F16"/>
  <c r="F15"/>
  <c r="F14"/>
  <c r="G29" l="1"/>
  <c r="S59"/>
  <c r="G60"/>
  <c r="F91"/>
  <c r="U92"/>
  <c r="F117"/>
  <c r="F28"/>
  <c r="P30"/>
  <c r="T59"/>
  <c r="P61"/>
  <c r="S92"/>
  <c r="S93" s="1"/>
  <c r="G144"/>
  <c r="F169"/>
  <c r="G92"/>
  <c r="S30"/>
  <c r="S60"/>
  <c r="S61" s="1"/>
  <c r="E145" i="10" l="1"/>
  <c r="R132"/>
  <c r="Q132"/>
  <c r="P132"/>
  <c r="L132"/>
  <c r="K132"/>
  <c r="J132"/>
  <c r="I132"/>
  <c r="H132"/>
  <c r="H133" s="1"/>
  <c r="G132"/>
  <c r="F131"/>
  <c r="F130"/>
  <c r="F129"/>
  <c r="F128"/>
  <c r="F127"/>
  <c r="F126"/>
  <c r="F125"/>
  <c r="F124"/>
  <c r="R105"/>
  <c r="Q105"/>
  <c r="P105"/>
  <c r="P107" s="1"/>
  <c r="L105"/>
  <c r="K105"/>
  <c r="J105"/>
  <c r="I105"/>
  <c r="H105"/>
  <c r="G105"/>
  <c r="F104"/>
  <c r="F103"/>
  <c r="F102"/>
  <c r="F101"/>
  <c r="F100"/>
  <c r="F99"/>
  <c r="F98"/>
  <c r="F97"/>
  <c r="R78"/>
  <c r="Q78"/>
  <c r="P78"/>
  <c r="L78"/>
  <c r="K78"/>
  <c r="J78"/>
  <c r="I78"/>
  <c r="H78"/>
  <c r="H79" s="1"/>
  <c r="G78"/>
  <c r="F77"/>
  <c r="F76"/>
  <c r="F75"/>
  <c r="F74"/>
  <c r="F73"/>
  <c r="F72"/>
  <c r="F71"/>
  <c r="F70"/>
  <c r="X51"/>
  <c r="W51"/>
  <c r="V51"/>
  <c r="U51"/>
  <c r="T51"/>
  <c r="S51"/>
  <c r="S52" s="1"/>
  <c r="R51"/>
  <c r="Q51"/>
  <c r="P51"/>
  <c r="P53" s="1"/>
  <c r="L51"/>
  <c r="J51"/>
  <c r="I51"/>
  <c r="H51"/>
  <c r="G51"/>
  <c r="F49"/>
  <c r="F48"/>
  <c r="F47"/>
  <c r="K46"/>
  <c r="K51" s="1"/>
  <c r="F45"/>
  <c r="F44"/>
  <c r="F43"/>
  <c r="X26"/>
  <c r="W26"/>
  <c r="V26"/>
  <c r="U26"/>
  <c r="U27" s="1"/>
  <c r="T26"/>
  <c r="S26"/>
  <c r="R26"/>
  <c r="Q26"/>
  <c r="P26"/>
  <c r="P28" s="1"/>
  <c r="O26"/>
  <c r="N26"/>
  <c r="M26"/>
  <c r="L26"/>
  <c r="K26"/>
  <c r="J26"/>
  <c r="I26"/>
  <c r="H26"/>
  <c r="G26"/>
  <c r="F25"/>
  <c r="F24"/>
  <c r="F23"/>
  <c r="F22"/>
  <c r="F21"/>
  <c r="F20"/>
  <c r="F19"/>
  <c r="F18"/>
  <c r="F17"/>
  <c r="F16"/>
  <c r="F15"/>
  <c r="F14"/>
  <c r="G52" l="1"/>
  <c r="P80"/>
  <c r="H106"/>
  <c r="F132"/>
  <c r="S27"/>
  <c r="W28"/>
  <c r="F105"/>
  <c r="F26"/>
  <c r="Z4" s="1"/>
  <c r="G27"/>
  <c r="U52"/>
  <c r="S53" s="1"/>
  <c r="F78"/>
  <c r="P134"/>
  <c r="W53"/>
  <c r="S28"/>
  <c r="F46"/>
  <c r="F51" s="1"/>
  <c r="AA4" s="1"/>
  <c r="AB4" s="1"/>
  <c r="X89" i="5"/>
  <c r="F88"/>
  <c r="R179" l="1"/>
  <c r="Q179"/>
  <c r="P181" s="1"/>
  <c r="P179"/>
  <c r="L179"/>
  <c r="K179"/>
  <c r="J179"/>
  <c r="I179"/>
  <c r="H179"/>
  <c r="G179"/>
  <c r="F178"/>
  <c r="F177"/>
  <c r="F176"/>
  <c r="F175"/>
  <c r="F174"/>
  <c r="F173"/>
  <c r="F172"/>
  <c r="F171"/>
  <c r="F170"/>
  <c r="F169"/>
  <c r="F168"/>
  <c r="E196"/>
  <c r="R149"/>
  <c r="Q149"/>
  <c r="P151" s="1"/>
  <c r="P149"/>
  <c r="L149"/>
  <c r="K149"/>
  <c r="J149"/>
  <c r="I149"/>
  <c r="H149"/>
  <c r="G149"/>
  <c r="F148"/>
  <c r="F147"/>
  <c r="F146"/>
  <c r="F145"/>
  <c r="F144"/>
  <c r="F143"/>
  <c r="F142"/>
  <c r="F141"/>
  <c r="F140"/>
  <c r="F139"/>
  <c r="F138"/>
  <c r="R119"/>
  <c r="Q119"/>
  <c r="P121" s="1"/>
  <c r="P119"/>
  <c r="L119"/>
  <c r="K119"/>
  <c r="J119"/>
  <c r="I119"/>
  <c r="H119"/>
  <c r="G119"/>
  <c r="F118"/>
  <c r="F117"/>
  <c r="F116"/>
  <c r="F115"/>
  <c r="F114"/>
  <c r="F113"/>
  <c r="F112"/>
  <c r="F111"/>
  <c r="F110"/>
  <c r="F109"/>
  <c r="F108"/>
  <c r="W89"/>
  <c r="V89"/>
  <c r="U89"/>
  <c r="T89"/>
  <c r="S89"/>
  <c r="R89"/>
  <c r="Q89"/>
  <c r="P89"/>
  <c r="L89"/>
  <c r="K89"/>
  <c r="J89"/>
  <c r="I89"/>
  <c r="H89"/>
  <c r="G89"/>
  <c r="F87"/>
  <c r="F86"/>
  <c r="F85"/>
  <c r="F84"/>
  <c r="F83"/>
  <c r="F82"/>
  <c r="F81"/>
  <c r="F80"/>
  <c r="X62"/>
  <c r="W62"/>
  <c r="W64" s="1"/>
  <c r="V62"/>
  <c r="U62"/>
  <c r="T62"/>
  <c r="S62"/>
  <c r="S63" s="1"/>
  <c r="R62"/>
  <c r="Q62"/>
  <c r="P62"/>
  <c r="L62"/>
  <c r="K62"/>
  <c r="J62"/>
  <c r="I62"/>
  <c r="H62"/>
  <c r="G62"/>
  <c r="F61"/>
  <c r="F60"/>
  <c r="F59"/>
  <c r="F58"/>
  <c r="F57"/>
  <c r="F56"/>
  <c r="F55"/>
  <c r="F54"/>
  <c r="F53"/>
  <c r="F52"/>
  <c r="F51"/>
  <c r="F50"/>
  <c r="F49"/>
  <c r="F48"/>
  <c r="F47"/>
  <c r="X29"/>
  <c r="W29"/>
  <c r="V29"/>
  <c r="U29"/>
  <c r="U30" s="1"/>
  <c r="T29"/>
  <c r="S29"/>
  <c r="R29"/>
  <c r="Q29"/>
  <c r="P29"/>
  <c r="L29"/>
  <c r="K29"/>
  <c r="J29"/>
  <c r="I29"/>
  <c r="H29"/>
  <c r="G29"/>
  <c r="F28"/>
  <c r="F27"/>
  <c r="F26"/>
  <c r="F25"/>
  <c r="F24"/>
  <c r="F23"/>
  <c r="F22"/>
  <c r="F21"/>
  <c r="F20"/>
  <c r="F19"/>
  <c r="F18"/>
  <c r="F17"/>
  <c r="F16"/>
  <c r="F15"/>
  <c r="F14"/>
  <c r="S30" l="1"/>
  <c r="S31" s="1"/>
  <c r="U63"/>
  <c r="S64" s="1"/>
  <c r="F89"/>
  <c r="AB3" s="1"/>
  <c r="S90"/>
  <c r="G180"/>
  <c r="G30"/>
  <c r="F62"/>
  <c r="AA3" s="1"/>
  <c r="P64"/>
  <c r="P91"/>
  <c r="F119"/>
  <c r="G150"/>
  <c r="F29"/>
  <c r="Z3" s="1"/>
  <c r="P31"/>
  <c r="G90"/>
  <c r="U90"/>
  <c r="S91" s="1"/>
  <c r="G120"/>
  <c r="F149"/>
  <c r="G63"/>
  <c r="F179"/>
  <c r="AC3" l="1"/>
  <c r="AC2" i="6" l="1"/>
  <c r="E181"/>
  <c r="P77"/>
  <c r="L91" l="1"/>
  <c r="K91"/>
  <c r="J91"/>
  <c r="I91"/>
  <c r="H91"/>
  <c r="G91"/>
  <c r="G92" s="1"/>
  <c r="F77"/>
  <c r="F89"/>
  <c r="F90"/>
  <c r="F88"/>
  <c r="F87"/>
  <c r="F86"/>
  <c r="F85"/>
  <c r="F84"/>
  <c r="F83"/>
  <c r="F82"/>
  <c r="F81"/>
  <c r="F80"/>
  <c r="F79"/>
  <c r="F78"/>
  <c r="R91"/>
  <c r="U91"/>
  <c r="U92" s="1"/>
  <c r="T91"/>
  <c r="S91"/>
  <c r="V91"/>
  <c r="X91"/>
  <c r="W77"/>
  <c r="W91" s="1"/>
  <c r="X59"/>
  <c r="J59"/>
  <c r="K59"/>
  <c r="G59"/>
  <c r="R169"/>
  <c r="Q169"/>
  <c r="P169"/>
  <c r="L169"/>
  <c r="K169"/>
  <c r="J169"/>
  <c r="I169"/>
  <c r="H169"/>
  <c r="G169"/>
  <c r="F168"/>
  <c r="F167"/>
  <c r="F166"/>
  <c r="F165"/>
  <c r="F164"/>
  <c r="F163"/>
  <c r="F162"/>
  <c r="R143"/>
  <c r="Q143"/>
  <c r="P143"/>
  <c r="L143"/>
  <c r="K143"/>
  <c r="J143"/>
  <c r="I143"/>
  <c r="H143"/>
  <c r="G143"/>
  <c r="F142"/>
  <c r="F141"/>
  <c r="F140"/>
  <c r="F139"/>
  <c r="F138"/>
  <c r="F137"/>
  <c r="F136"/>
  <c r="R117"/>
  <c r="Q117"/>
  <c r="P117"/>
  <c r="P119" s="1"/>
  <c r="L117"/>
  <c r="K117"/>
  <c r="J117"/>
  <c r="I117"/>
  <c r="H117"/>
  <c r="G117"/>
  <c r="F116"/>
  <c r="F115"/>
  <c r="F114"/>
  <c r="F113"/>
  <c r="F112"/>
  <c r="F111"/>
  <c r="F110"/>
  <c r="Q91"/>
  <c r="P91"/>
  <c r="W59"/>
  <c r="V59"/>
  <c r="T59"/>
  <c r="R59"/>
  <c r="Q59"/>
  <c r="P59"/>
  <c r="L59"/>
  <c r="I59"/>
  <c r="H59"/>
  <c r="F58"/>
  <c r="F57"/>
  <c r="F56"/>
  <c r="F55"/>
  <c r="F54"/>
  <c r="U59"/>
  <c r="F53"/>
  <c r="F52"/>
  <c r="F51"/>
  <c r="F50"/>
  <c r="F49"/>
  <c r="F48"/>
  <c r="F47"/>
  <c r="S59"/>
  <c r="F46"/>
  <c r="X28"/>
  <c r="W28"/>
  <c r="V28"/>
  <c r="U28"/>
  <c r="T28"/>
  <c r="S28"/>
  <c r="R28"/>
  <c r="Q28"/>
  <c r="P28"/>
  <c r="L28"/>
  <c r="K28"/>
  <c r="J28"/>
  <c r="I28"/>
  <c r="H28"/>
  <c r="G28"/>
  <c r="F27"/>
  <c r="F26"/>
  <c r="F25"/>
  <c r="F24"/>
  <c r="F23"/>
  <c r="F22"/>
  <c r="F21"/>
  <c r="F20"/>
  <c r="F19"/>
  <c r="F18"/>
  <c r="F17"/>
  <c r="F16"/>
  <c r="F15"/>
  <c r="F14"/>
  <c r="F28" s="1"/>
  <c r="P171" l="1"/>
  <c r="F91"/>
  <c r="S60"/>
  <c r="U60"/>
  <c r="F143"/>
  <c r="H144"/>
  <c r="S92"/>
  <c r="W61"/>
  <c r="P93"/>
  <c r="F117"/>
  <c r="H118"/>
  <c r="P145"/>
  <c r="F169"/>
  <c r="G170"/>
  <c r="F59"/>
  <c r="P61"/>
  <c r="G60"/>
  <c r="S29"/>
  <c r="P30"/>
  <c r="U29"/>
  <c r="G29"/>
  <c r="S61" l="1"/>
  <c r="S93"/>
  <c r="S30"/>
</calcChain>
</file>

<file path=xl/sharedStrings.xml><?xml version="1.0" encoding="utf-8"?>
<sst xmlns="http://schemas.openxmlformats.org/spreadsheetml/2006/main" count="7159" uniqueCount="812">
  <si>
    <t>ROZKŁAD GODZIN ZAJĘĆ</t>
  </si>
  <si>
    <t>PUNKTY ECTS</t>
  </si>
  <si>
    <t>Razem</t>
  </si>
  <si>
    <t>Podstawowe</t>
  </si>
  <si>
    <t>Kierunkowe</t>
  </si>
  <si>
    <t>Pozostałe</t>
  </si>
  <si>
    <t>I ROK</t>
  </si>
  <si>
    <t>Wykłady</t>
  </si>
  <si>
    <t xml:space="preserve">Konwersatoria </t>
  </si>
  <si>
    <t>Proseminaria</t>
  </si>
  <si>
    <t>Seminaria</t>
  </si>
  <si>
    <t>Ćwiczenia</t>
  </si>
  <si>
    <t>Praktyki</t>
  </si>
  <si>
    <t>1 SEMESTR</t>
  </si>
  <si>
    <t>2 SEMESTR</t>
  </si>
  <si>
    <t xml:space="preserve"> SEMESTR</t>
  </si>
  <si>
    <t>FORMA</t>
  </si>
  <si>
    <t>SEMESTR</t>
  </si>
  <si>
    <t xml:space="preserve">  W</t>
  </si>
  <si>
    <t xml:space="preserve"> ĆW</t>
  </si>
  <si>
    <t>EX</t>
  </si>
  <si>
    <t>ST</t>
  </si>
  <si>
    <t xml:space="preserve">        </t>
  </si>
  <si>
    <t xml:space="preserve">     </t>
  </si>
  <si>
    <t xml:space="preserve">Uniwersytet Wrocławski                                                                                                                                                                                                    </t>
  </si>
  <si>
    <t>Wydział Nauk Społecznych</t>
  </si>
  <si>
    <t>Instytut Socjologii</t>
  </si>
  <si>
    <t xml:space="preserve">od roku akademickiego  2013/2014                                                   </t>
  </si>
  <si>
    <t xml:space="preserve"> ZALICZENIE KOŃCOWE</t>
  </si>
  <si>
    <t>Demografia społeczna</t>
  </si>
  <si>
    <t>Warsztaty komputerowe i technologie informacyjne</t>
  </si>
  <si>
    <t>Podstawy logiki</t>
  </si>
  <si>
    <t>Wstęp do socjologii</t>
  </si>
  <si>
    <t>Filozofia społeczna</t>
  </si>
  <si>
    <t>E</t>
  </si>
  <si>
    <t>RAZEM:</t>
  </si>
  <si>
    <t>3 SEMESTR</t>
  </si>
  <si>
    <t>4 SEMESTR</t>
  </si>
  <si>
    <t>II ROK</t>
  </si>
  <si>
    <t>Analiza danych wtórnych</t>
  </si>
  <si>
    <t>Język obcy</t>
  </si>
  <si>
    <t>Seminarium licencjackie</t>
  </si>
  <si>
    <t>5 SEMESTR</t>
  </si>
  <si>
    <t>6 SEMESTR</t>
  </si>
  <si>
    <t>III ROK</t>
  </si>
  <si>
    <t>Praktyki zawodowe</t>
  </si>
  <si>
    <t>Wprowadzenie do socjologii</t>
  </si>
  <si>
    <t>Wielkie struktury społeczne</t>
  </si>
  <si>
    <t>Filozoficzne aspekty bezpieczeństwa</t>
  </si>
  <si>
    <t>Etyka zawodowa w grupach dyspozycyjnych</t>
  </si>
  <si>
    <t>Socjologiczne problemy organizacji i zarządzania</t>
  </si>
  <si>
    <t>Administracja bezpieczeństwa i porządku publicznego</t>
  </si>
  <si>
    <t>Statystyka dla socjologów</t>
  </si>
  <si>
    <t>Metody i techniki badań społecznych</t>
  </si>
  <si>
    <t>Filozoficzne aspekty ochrona praw człowieka</t>
  </si>
  <si>
    <t>EX, ST</t>
  </si>
  <si>
    <t>X</t>
  </si>
  <si>
    <t>Socjologiczne zagadnienia grup dyspozycyjnych</t>
  </si>
  <si>
    <t>Socjologia miasta i wsi</t>
  </si>
  <si>
    <t>Problemy narodowościowe w Polsce</t>
  </si>
  <si>
    <t>ST, ST</t>
  </si>
  <si>
    <t>Bezpieczeństwo na poziomie lokalnym</t>
  </si>
  <si>
    <t>Uprawnienia zawodowe grup dyspozycyjnych</t>
  </si>
  <si>
    <t>Socjologia zawodu w perspektywie grup dyspozycyjnych</t>
  </si>
  <si>
    <t xml:space="preserve">Prawne aspekty zarządzania kryzysowego </t>
  </si>
  <si>
    <t>Socjologia pogranicza</t>
  </si>
  <si>
    <t>Problematyka gender w grupach dyspozycyjnych</t>
  </si>
  <si>
    <t>Złożenie pracy dyplomowej oraz zdanie egzaminu dyplomowego</t>
  </si>
  <si>
    <r>
      <t xml:space="preserve">Międzynarodowe stosunki wojskowe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CIMIC współpraca cywilno-wojskową </t>
    </r>
  </si>
  <si>
    <r>
      <t xml:space="preserve">Anatomia propagandy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Socjotechniczne oddziaływania na społeczeństwo</t>
    </r>
  </si>
  <si>
    <r>
      <t xml:space="preserve">Europejskie systemy bezpieczeństwa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Międzynarodowe instytucje bezpieczeństwa</t>
    </r>
  </si>
  <si>
    <r>
      <t xml:space="preserve">Ochrona danych tajnych i niejawnych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Korupcja gospodarcza </t>
    </r>
  </si>
  <si>
    <r>
      <t xml:space="preserve">Socjologia wojska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Współczesne systemy wojenne</t>
    </r>
  </si>
  <si>
    <r>
      <t>Metody i techniki oceny ryzyka i zagrożeń militarnych</t>
    </r>
    <r>
      <rPr>
        <b/>
        <sz val="12"/>
        <rFont val="Arial Narrow"/>
        <family val="2"/>
        <charset val="238"/>
      </rPr>
      <t xml:space="preserve">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color rgb="FF0070C0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>Systemy monitorowania zagrożeń</t>
    </r>
  </si>
  <si>
    <r>
      <t xml:space="preserve">Polityka bezpieczeństwa państwa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Bezpieczeństwo europejskie</t>
    </r>
  </si>
  <si>
    <r>
      <t xml:space="preserve">Grupy dyspozycyjne paramilitarnego systemu bezpieczeństwa </t>
    </r>
    <r>
      <rPr>
        <b/>
        <sz val="12"/>
        <color rgb="FF0070C0"/>
        <rFont val="Arial Narrow"/>
        <family val="2"/>
        <charset val="238"/>
      </rPr>
      <t xml:space="preserve">LUB </t>
    </r>
    <r>
      <rPr>
        <sz val="12"/>
        <rFont val="Arial Narrow"/>
        <family val="2"/>
        <charset val="238"/>
      </rPr>
      <t xml:space="preserve">Przestępczość zorganizowana </t>
    </r>
  </si>
  <si>
    <r>
      <t>Metody i techniki oceny ryzyka i zagrożeń paramilitarnych</t>
    </r>
    <r>
      <rPr>
        <b/>
        <sz val="12"/>
        <rFont val="Arial Narrow"/>
        <family val="2"/>
        <charset val="238"/>
      </rPr>
      <t xml:space="preserve">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Standardy metrologii zagrożeń</t>
    </r>
  </si>
  <si>
    <r>
      <t xml:space="preserve">Taktyka akcji poszukiwawczej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Współpraca służb w miejscu zagrożenia</t>
    </r>
  </si>
  <si>
    <r>
      <t>Techniki badań w kryminologi</t>
    </r>
    <r>
      <rPr>
        <strike/>
        <sz val="12"/>
        <rFont val="Arial Narrow"/>
        <family val="2"/>
        <charset val="238"/>
      </rPr>
      <t>i</t>
    </r>
    <r>
      <rPr>
        <sz val="12"/>
        <rFont val="Arial Narrow"/>
        <family val="2"/>
        <charset val="238"/>
      </rPr>
      <t xml:space="preserve"> </t>
    </r>
    <r>
      <rPr>
        <b/>
        <sz val="12"/>
        <color rgb="FF0070C0"/>
        <rFont val="Arial Narrow"/>
        <family val="2"/>
        <charset val="238"/>
      </rPr>
      <t xml:space="preserve">LUB </t>
    </r>
    <r>
      <rPr>
        <sz val="12"/>
        <rFont val="Arial Narrow"/>
        <family val="2"/>
        <charset val="238"/>
      </rPr>
      <t>Kryminologia – zagadnienia podstawowe</t>
    </r>
  </si>
  <si>
    <r>
      <t xml:space="preserve">Pierwsza pomoc przedlekarska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Ratownictwo medyczne</t>
    </r>
  </si>
  <si>
    <r>
      <t xml:space="preserve">Prawo dowodowe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Prawo pracy</t>
    </r>
  </si>
  <si>
    <r>
      <t>Problematyka przestępczości zorganizowanej</t>
    </r>
    <r>
      <rPr>
        <b/>
        <sz val="12"/>
        <color rgb="FF0070C0"/>
        <rFont val="Arial Narrow"/>
        <family val="2"/>
        <charset val="238"/>
      </rPr>
      <t xml:space="preserve"> LUB</t>
    </r>
    <r>
      <rPr>
        <sz val="12"/>
        <rFont val="Arial Narrow"/>
        <family val="2"/>
        <charset val="238"/>
      </rPr>
      <t xml:space="preserve"> Interwencje kryzysowe</t>
    </r>
  </si>
  <si>
    <r>
      <t xml:space="preserve">Grupy dyspozycyjne cywilnego systemu bezpieczeństwa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Służba cywilna w Polsce</t>
    </r>
  </si>
  <si>
    <r>
      <t xml:space="preserve">Monitorowanie stanu bezpieczeństwa BHP 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Bezpieczeństwo informacji</t>
    </r>
  </si>
  <si>
    <r>
      <t>Metody i techniki oceny ryzyka i zagrożeń cywilnych</t>
    </r>
    <r>
      <rPr>
        <b/>
        <sz val="12"/>
        <color rgb="FF0070C0"/>
        <rFont val="Arial Narrow"/>
        <family val="2"/>
        <charset val="238"/>
      </rPr>
      <t xml:space="preserve"> LUB</t>
    </r>
    <r>
      <rPr>
        <sz val="12"/>
        <rFont val="Arial Narrow"/>
        <family val="2"/>
        <charset val="238"/>
      </rPr>
      <t xml:space="preserve"> Bezpieczeństwo energetyczne państwa</t>
    </r>
  </si>
  <si>
    <r>
      <t xml:space="preserve">Zabezpieczanie imprez masowych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Organizacje pożytku społecznego a bezpieczeństwo państwa</t>
    </r>
  </si>
  <si>
    <r>
      <t xml:space="preserve">Przestępstwa przetargowe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Oszustwo w obrocie gospodarczym</t>
    </r>
  </si>
  <si>
    <r>
      <t xml:space="preserve">Bezpieczeństwo w sferze biznesowej </t>
    </r>
    <r>
      <rPr>
        <b/>
        <sz val="12"/>
        <color rgb="FF0070C0"/>
        <rFont val="Arial Narrow"/>
        <family val="2"/>
        <charset val="238"/>
      </rPr>
      <t xml:space="preserve">LUB </t>
    </r>
    <r>
      <rPr>
        <sz val="12"/>
        <rFont val="Arial Narrow"/>
        <family val="2"/>
        <charset val="238"/>
      </rPr>
      <t>Partnerstwo publiczno-prywatne</t>
    </r>
  </si>
  <si>
    <r>
      <t xml:space="preserve">Negocjacje i mediacje w sytuacjach kryzysowych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Dyplomacja publiczna</t>
    </r>
  </si>
  <si>
    <t>Lektorat z nowożytnego języka obcego</t>
  </si>
  <si>
    <t>Jednostki dydaktyczne</t>
  </si>
  <si>
    <t>Grupy treści</t>
  </si>
  <si>
    <t>ECTS</t>
  </si>
  <si>
    <t>GODZINY ZAJĘĆ</t>
  </si>
  <si>
    <t>L.P.</t>
  </si>
  <si>
    <t>Nazwa przedmiotu:</t>
  </si>
  <si>
    <r>
      <t>Socjologia polityki</t>
    </r>
    <r>
      <rPr>
        <b/>
        <sz val="13"/>
        <color rgb="FF0070C0"/>
        <rFont val="Times New Roman"/>
        <family val="1"/>
        <charset val="238"/>
      </rPr>
      <t/>
    </r>
  </si>
  <si>
    <r>
      <t xml:space="preserve">Współczesne problemy socjologiczne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Rodzaje i źródła współczesnych zagrożeń bezpieczeństwa</t>
    </r>
  </si>
  <si>
    <r>
      <t xml:space="preserve">Socjologia edukacji i wychowania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color rgb="FF0070C0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>Treningi komunikacji w grupach dyspozycyjnych</t>
    </r>
  </si>
  <si>
    <r>
      <t xml:space="preserve">Gospodarowanie mieniem publicznym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Ekonomia społeczna</t>
    </r>
  </si>
  <si>
    <r>
      <t xml:space="preserve">Specjalności do wyboru IV </t>
    </r>
    <r>
      <rPr>
        <sz val="12"/>
        <rFont val="Arial Narrow"/>
        <family val="2"/>
        <charset val="238"/>
      </rPr>
      <t>(dwa z czterech)</t>
    </r>
  </si>
  <si>
    <r>
      <t>Antropologia kulturowa</t>
    </r>
    <r>
      <rPr>
        <b/>
        <sz val="12"/>
        <rFont val="Arial Narrow"/>
        <family val="2"/>
        <charset val="238"/>
      </rPr>
      <t xml:space="preserve">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Safety Culture i złożone systemy antropotechniczne</t>
    </r>
  </si>
  <si>
    <r>
      <t>Specjalności do wyboru V</t>
    </r>
    <r>
      <rPr>
        <sz val="12"/>
        <rFont val="Arial Narrow"/>
        <family val="2"/>
        <charset val="238"/>
      </rPr>
      <t xml:space="preserve"> (trzy z sześciu)</t>
    </r>
  </si>
  <si>
    <t>.5</t>
  </si>
  <si>
    <t>.6</t>
  </si>
  <si>
    <t xml:space="preserve">od roku akademickiego  2014/2015                                            </t>
  </si>
  <si>
    <t>Psychologia społeczna</t>
  </si>
  <si>
    <t>Metody i techniki pracy socjalnej</t>
  </si>
  <si>
    <t>Podstawy statystyki</t>
  </si>
  <si>
    <t>Wprowadzenie do pomocy społecznej</t>
  </si>
  <si>
    <t>Podstawy komunikacji</t>
  </si>
  <si>
    <t>Encyklopedia prawa i prawne podstawy pomocy społecznej</t>
  </si>
  <si>
    <t>Warsztaty komputerowe</t>
  </si>
  <si>
    <t>Analiza danych pierwotnych</t>
  </si>
  <si>
    <t>Jednostki organizacyjne pomocy społecznej-wizyty studyjne (do wyboru)</t>
  </si>
  <si>
    <r>
      <rPr>
        <sz val="12"/>
        <color theme="0"/>
        <rFont val="Arial Narrow"/>
        <family val="2"/>
        <charset val="238"/>
      </rPr>
      <t>.</t>
    </r>
    <r>
      <rPr>
        <sz val="12"/>
        <color rgb="FF000000"/>
        <rFont val="Arial Narrow"/>
        <family val="2"/>
        <charset val="238"/>
      </rPr>
      <t>1</t>
    </r>
  </si>
  <si>
    <r>
      <rPr>
        <sz val="12"/>
        <color theme="0"/>
        <rFont val="Arial Narrow"/>
        <family val="2"/>
        <charset val="238"/>
      </rPr>
      <t>.</t>
    </r>
    <r>
      <rPr>
        <sz val="12"/>
        <color rgb="FF000000"/>
        <rFont val="Arial Narrow"/>
        <family val="2"/>
        <charset val="238"/>
      </rPr>
      <t>2</t>
    </r>
  </si>
  <si>
    <r>
      <rPr>
        <sz val="12"/>
        <color theme="0"/>
        <rFont val="Arial Narrow"/>
        <family val="2"/>
        <charset val="238"/>
      </rPr>
      <t>.</t>
    </r>
    <r>
      <rPr>
        <sz val="12"/>
        <color rgb="FF000000"/>
        <rFont val="Arial Narrow"/>
        <family val="2"/>
        <charset val="238"/>
      </rPr>
      <t>3</t>
    </r>
  </si>
  <si>
    <r>
      <t>.</t>
    </r>
    <r>
      <rPr>
        <sz val="12"/>
        <rFont val="Arial Narrow"/>
        <family val="2"/>
        <charset val="238"/>
      </rPr>
      <t>4</t>
    </r>
  </si>
  <si>
    <t>Praktyki do wyboru przez studenta*</t>
  </si>
  <si>
    <t>Ekonomia, ekonomia społeczna i finanse publiczne</t>
  </si>
  <si>
    <t>Prawo rodzinne i opiekuńcze</t>
  </si>
  <si>
    <t>Aksjologia pracy socjalnej</t>
  </si>
  <si>
    <t>Seminarium badawcze z metodologią do wyboru</t>
  </si>
  <si>
    <t>Społeczności lokalne i strategie rozwoju lokalnego</t>
  </si>
  <si>
    <t>Teorie zmiany społecznej i rozwoju społecznego</t>
  </si>
  <si>
    <t>Gerontologia</t>
  </si>
  <si>
    <t>Socjologia problemów społecznych</t>
  </si>
  <si>
    <t>System pomocy społecznej</t>
  </si>
  <si>
    <t>Polityka społeczna</t>
  </si>
  <si>
    <t>Diagnozowanie społeczne i planowanie strategiczne</t>
  </si>
  <si>
    <t>Rehabilitacja niepełnosprawnych</t>
  </si>
  <si>
    <t>Socjologia rodziny współczesnej</t>
  </si>
  <si>
    <t>Problemy społeczności lokalnej</t>
  </si>
  <si>
    <t>KL</t>
  </si>
  <si>
    <r>
      <rPr>
        <sz val="12"/>
        <color theme="0"/>
        <rFont val="Arial Narrow"/>
        <family val="2"/>
        <charset val="238"/>
      </rPr>
      <t>.</t>
    </r>
    <r>
      <rPr>
        <sz val="12"/>
        <color rgb="FF000000"/>
        <rFont val="Arial Narrow"/>
        <family val="2"/>
        <charset val="238"/>
      </rPr>
      <t>5</t>
    </r>
  </si>
  <si>
    <r>
      <t>.</t>
    </r>
    <r>
      <rPr>
        <sz val="12"/>
        <rFont val="Arial Narrow"/>
        <family val="2"/>
        <charset val="238"/>
      </rPr>
      <t>6</t>
    </r>
  </si>
  <si>
    <t>Rynek pracy i bezrobocie</t>
  </si>
  <si>
    <t>Społeczne problemy zdrowia</t>
  </si>
  <si>
    <t>Organizacja i zarządzanie w pomocy społecznej</t>
  </si>
  <si>
    <t>Poradnictwo</t>
  </si>
  <si>
    <t xml:space="preserve">Formy zaliczenia: </t>
  </si>
  <si>
    <t>Zajęcia specjalizacyjne do wyboru przez studentów 2</t>
  </si>
  <si>
    <r>
      <t xml:space="preserve">Zajęcia fakultatywne do wyboru przez studentów </t>
    </r>
    <r>
      <rPr>
        <vertAlign val="superscript"/>
        <sz val="12"/>
        <rFont val="Arial Narrow"/>
        <family val="2"/>
        <charset val="238"/>
      </rPr>
      <t>1</t>
    </r>
  </si>
  <si>
    <r>
      <t xml:space="preserve">Zajęcia specjalizacyjne do wyboru przez studentów </t>
    </r>
    <r>
      <rPr>
        <vertAlign val="superscript"/>
        <sz val="12"/>
        <rFont val="Arial Narrow"/>
        <family val="2"/>
        <charset val="238"/>
      </rPr>
      <t>2</t>
    </r>
  </si>
  <si>
    <t>Seminarium magisterskie</t>
  </si>
  <si>
    <t>Socjologia wiedzy i nauki z elementami filozofii</t>
  </si>
  <si>
    <t>Globalne procesy społeczne</t>
  </si>
  <si>
    <t>Wymiary zróżnicowania społecznego</t>
  </si>
  <si>
    <t>Technki analizy danych jakościowych</t>
  </si>
  <si>
    <t>2,3,4</t>
  </si>
  <si>
    <t>Analiza i interpretacja danych ilościowych</t>
  </si>
  <si>
    <t>Główne nurty socjologii najnowszej</t>
  </si>
  <si>
    <t>Wprowadzenie do badań ewaluacyjnych</t>
  </si>
  <si>
    <t>Zarządzanie czasem, czas wolny a aktywizacja społeczna</t>
  </si>
  <si>
    <t>Starzenie się i jakość życia</t>
  </si>
  <si>
    <t>Rynek pracy, edukacja i aktywizacja społeczna</t>
  </si>
  <si>
    <t>Aktywność fizyczna i sport jako wymiary aktywizacji społecznej</t>
  </si>
  <si>
    <t>Polityki zatrudnienia, inkluzja i wykluczenie na rynku pracy</t>
  </si>
  <si>
    <t>Teoria badań ewaluacyjnych</t>
  </si>
  <si>
    <t>Organizacja i zarządzanie projektem i zespołem badawczym</t>
  </si>
  <si>
    <t>Zastosowanie statystycznej analizy wielowymiarowej w naukach społecznych</t>
  </si>
  <si>
    <t>Praktyka badań ewaluacyjnych</t>
  </si>
  <si>
    <t>Realizacja projektów badawczych (opracowanie map problemów i raportów dla zleceniodawców</t>
  </si>
  <si>
    <t>Zastosowanie badań socjologicznych w diagnozowaniu i prognozowaniu problemów społecznych</t>
  </si>
  <si>
    <t>Budowanie i wdrażanie kampanii i programów społecznych</t>
  </si>
  <si>
    <t>Komercyjne badania społeczne</t>
  </si>
  <si>
    <t>Zastosowania metod i technik badań rynkowych w praktyce-seminarium badawcze</t>
  </si>
  <si>
    <t>Teorie komunikacji społecznej</t>
  </si>
  <si>
    <t>Praktyczne zastosowanie instrumentów marketingu</t>
  </si>
  <si>
    <t>Umiejętności komunikacyjne</t>
  </si>
  <si>
    <t>Rynek usług i projektów badawczych- współczesne trendy</t>
  </si>
  <si>
    <t>Negocjacje i mediacje</t>
  </si>
  <si>
    <t>Fotografia w procesie komunikowania: teoria i praktyka</t>
  </si>
  <si>
    <t>Dane osobowe i reklama w ujęciu prawnorynkowym</t>
  </si>
  <si>
    <t>Specjalności (2) do wyboru przez studentów</t>
  </si>
  <si>
    <t>ROCZNIE</t>
  </si>
  <si>
    <t>I rok</t>
  </si>
  <si>
    <t>II rok</t>
  </si>
  <si>
    <t>III rok</t>
  </si>
  <si>
    <t>Razem:</t>
  </si>
  <si>
    <t xml:space="preserve">Encyklopedia prawa </t>
  </si>
  <si>
    <t xml:space="preserve">Psychologia społeczna </t>
  </si>
  <si>
    <t>Metody i techniki badań socjologicznych</t>
  </si>
  <si>
    <t>ST/EX</t>
  </si>
  <si>
    <t>Podstawy statystyki dla socjologów</t>
  </si>
  <si>
    <t>Treningi badawcze</t>
  </si>
  <si>
    <t>Zastosowanie danych jakościowych w socjologii</t>
  </si>
  <si>
    <t>Techniki przetwarzania danych ilościowych</t>
  </si>
  <si>
    <t>Metodologia badań społecznych</t>
  </si>
  <si>
    <t>Wielkie struktury i systemy społeczne</t>
  </si>
  <si>
    <t>Historia myśli socjologicznej</t>
  </si>
  <si>
    <t>Seminarium badawcze</t>
  </si>
  <si>
    <t>Przemiany współczesnego społeczeństwa polskiego</t>
  </si>
  <si>
    <t>Współczesne teorie socjologiczne</t>
  </si>
  <si>
    <t>4,5,6</t>
  </si>
  <si>
    <t>Teorie zmiany społecznej</t>
  </si>
  <si>
    <t>Problemy komercjalizacji badań socjologicznych</t>
  </si>
  <si>
    <t xml:space="preserve">Etyka stosowanych badań socjologicznych </t>
  </si>
  <si>
    <t>Komunikacja masowa</t>
  </si>
  <si>
    <t>Komunikacja w organizacjach</t>
  </si>
  <si>
    <t>Komunikacja międzykulturowa</t>
  </si>
  <si>
    <t>Komunikacja wizualna</t>
  </si>
  <si>
    <t>PR i zarządzanie zasobami ludzkimi</t>
  </si>
  <si>
    <t>1.</t>
  </si>
  <si>
    <t>Legenda: EX – EGZAMIN, ST – ZALICZENIE</t>
  </si>
  <si>
    <t>2.</t>
  </si>
  <si>
    <t>Wykłady wielosemestralne- egzamin na ostatnim semestrze</t>
  </si>
  <si>
    <t>3.</t>
  </si>
  <si>
    <t>4.</t>
  </si>
  <si>
    <t>5.</t>
  </si>
  <si>
    <t>Komunikacja społeczna – wprowadzenie</t>
  </si>
  <si>
    <t>Komunikacja interpersonalna i komunikacja grupowa</t>
  </si>
  <si>
    <t>Metody i techniki badań komunikacyjnych</t>
  </si>
  <si>
    <t>Społeczne zastosowania nowych mediów</t>
  </si>
  <si>
    <t>PROPOZYCJA OBSADY</t>
  </si>
  <si>
    <t>Dr hab. D. Majka-Rostek</t>
  </si>
  <si>
    <t>Dr E. Kwiatkowska, dr I. Borowik</t>
  </si>
  <si>
    <t>Dr M. Zuber</t>
  </si>
  <si>
    <t>Dr  J. Makaro</t>
  </si>
  <si>
    <t>Dr I. Wolska-Zogata</t>
  </si>
  <si>
    <t>Dr M.  Zuber</t>
  </si>
  <si>
    <t>Metody i techniki badań rynkowych</t>
  </si>
  <si>
    <t>Etyczne i prawne regulacje badań rynkowych i prasowych</t>
  </si>
  <si>
    <t>Rynek usług i projektów badawczych</t>
  </si>
  <si>
    <t>Metody i techniki badań rynkowych cz.2</t>
  </si>
  <si>
    <t>Rynek polityczny i jego badanie</t>
  </si>
  <si>
    <t>Rynek badań internetowych</t>
  </si>
  <si>
    <t>Socjologiczne aspekty zarządzania marką i reklamą</t>
  </si>
  <si>
    <t>Badanie zachowań i kultur organizacyjnych</t>
  </si>
  <si>
    <t>Marki globalne, ikony i marki luksusowe –aspekty badawcze</t>
  </si>
  <si>
    <t>Zachowania rynkowe podmiotów gospodarczych</t>
  </si>
  <si>
    <t>Instrumenty marketingu  – case studies</t>
  </si>
  <si>
    <t>dr Aleksandra Perchla - Włosik</t>
  </si>
  <si>
    <t>dr Joanna Wardzała</t>
  </si>
  <si>
    <t>dr Michał Cebula</t>
  </si>
  <si>
    <t>dr Katarzyna Dojwa</t>
  </si>
  <si>
    <t>prof. dr hab. Wanda Patrzałek</t>
  </si>
  <si>
    <t>dr Joanna Wardzała/dr Aleksadra Perchla-Włosik</t>
  </si>
  <si>
    <t>Wybrane problemy socjologii szczegółowych I  (np. s edukacji, s. pracy - 1 z 2 do wyboru)</t>
  </si>
  <si>
    <t>Wybrane problemy socjologii szczegółowych II (np. S. małżeństwa i rodziny, S.religii - 1 z 2 do wyboru)</t>
  </si>
  <si>
    <t>Małe struktury społeczne</t>
  </si>
  <si>
    <t xml:space="preserve">Socjologia kultury z elementami antropologii </t>
  </si>
  <si>
    <t xml:space="preserve">Opinia publiczna i jej badanie </t>
  </si>
  <si>
    <t>2,3,4,5</t>
  </si>
  <si>
    <t>Przedmioty do wyboru stanowią 68 ECTS (37,8% całkowiej puli ECTS).</t>
  </si>
  <si>
    <t>Program treści podstawowych, kierunkowych i pozostałych - 1288 godz.</t>
  </si>
  <si>
    <t>Przedmioty do wyboru stanowią 66 ECTS (55,0 % całkowiej puli ECTS).</t>
  </si>
  <si>
    <t>Program treści podstawowych, kierunkowych i pozostałych - 538 godz.</t>
  </si>
  <si>
    <r>
      <t xml:space="preserve">Socjologia ryzyka </t>
    </r>
    <r>
      <rPr>
        <b/>
        <sz val="12"/>
        <color rgb="FF0070C0"/>
        <rFont val="Arial Narrow"/>
        <family val="2"/>
        <charset val="238"/>
      </rPr>
      <t xml:space="preserve">LUB </t>
    </r>
    <r>
      <rPr>
        <sz val="12"/>
        <color rgb="FF000000"/>
        <rFont val="Arial Narrow"/>
        <family val="2"/>
        <charset val="238"/>
      </rPr>
      <t>Socjologia cywilizacji</t>
    </r>
  </si>
  <si>
    <r>
      <t xml:space="preserve">Konstytucjonalnoprawne podstawy bezpieczeństwa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color rgb="FF000000"/>
        <rFont val="Arial Narrow"/>
        <family val="2"/>
        <charset val="238"/>
      </rPr>
      <t xml:space="preserve"> Administracyjno-prawne zagadnienia ochrony mienia publicznego</t>
    </r>
  </si>
  <si>
    <r>
      <t>Psychologia społeczna w sytuacji zagrożeń</t>
    </r>
    <r>
      <rPr>
        <sz val="12"/>
        <color rgb="FF0070C0"/>
        <rFont val="Arial Narrow"/>
        <family val="2"/>
        <charset val="238"/>
      </rPr>
      <t xml:space="preserve">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color rgb="FF0070C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Komunikacja w grupach dyspozycyjnych</t>
    </r>
  </si>
  <si>
    <r>
      <rPr>
        <sz val="12"/>
        <color theme="0"/>
        <rFont val="Arial Narrow"/>
        <family val="2"/>
        <charset val="238"/>
      </rPr>
      <t>.</t>
    </r>
    <r>
      <rPr>
        <sz val="12"/>
        <color rgb="FF000000"/>
        <rFont val="Arial Narrow"/>
        <family val="2"/>
        <charset val="238"/>
      </rPr>
      <t>6</t>
    </r>
  </si>
  <si>
    <r>
      <t xml:space="preserve">Socjologiczne aspekty szkolenia grup dyspozycyjnych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color rgb="FF0070C0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 xml:space="preserve">Demografia społeczna a bezpieczeństwo </t>
    </r>
  </si>
  <si>
    <r>
      <t xml:space="preserve">Bezpieczeństwo w sferze biznesowe </t>
    </r>
    <r>
      <rPr>
        <b/>
        <sz val="12"/>
        <color rgb="FF0070C0"/>
        <rFont val="Arial Narrow"/>
        <family val="2"/>
        <charset val="238"/>
      </rPr>
      <t>LUB</t>
    </r>
    <r>
      <rPr>
        <b/>
        <sz val="12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>Gry decyzyjne w kształtowaniu bezpieczeństwa w grupach dyspozycyjnych</t>
    </r>
  </si>
  <si>
    <r>
      <t>Ochrona własności intelektualnych</t>
    </r>
    <r>
      <rPr>
        <b/>
        <sz val="12"/>
        <rFont val="Arial Narrow"/>
        <family val="2"/>
        <charset val="238"/>
      </rPr>
      <t xml:space="preserve"> </t>
    </r>
    <r>
      <rPr>
        <b/>
        <sz val="12"/>
        <color rgb="FF0070C0"/>
        <rFont val="Arial Narrow"/>
        <family val="2"/>
        <charset val="238"/>
      </rPr>
      <t>LUB</t>
    </r>
    <r>
      <rPr>
        <b/>
        <sz val="12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>Problematyka prawna w systemie ratowniczym</t>
    </r>
  </si>
  <si>
    <r>
      <t>Specjalności do wyboru VI</t>
    </r>
    <r>
      <rPr>
        <sz val="12"/>
        <rFont val="Arial Narrow"/>
        <family val="2"/>
        <charset val="238"/>
      </rPr>
      <t xml:space="preserve"> (trzy z sześciu)</t>
    </r>
  </si>
  <si>
    <r>
      <t xml:space="preserve">Specjalność: </t>
    </r>
    <r>
      <rPr>
        <b/>
        <sz val="12"/>
        <color theme="1"/>
        <rFont val="Arial Narrow"/>
        <family val="2"/>
        <charset val="238"/>
      </rPr>
      <t>Bezpieczeństwo w dyspozycyjnych systemach  militarnych</t>
    </r>
  </si>
  <si>
    <r>
      <t>Specjalność:</t>
    </r>
    <r>
      <rPr>
        <b/>
        <sz val="12"/>
        <color theme="1"/>
        <rFont val="Arial Narrow"/>
        <family val="2"/>
        <charset val="238"/>
      </rPr>
      <t xml:space="preserve"> Bezpieczeństwo w dyspozycyjnych systemach  paramilitarnych</t>
    </r>
  </si>
  <si>
    <r>
      <t xml:space="preserve">Specjalność: </t>
    </r>
    <r>
      <rPr>
        <b/>
        <sz val="12"/>
        <color theme="1"/>
        <rFont val="Arial Narrow"/>
        <family val="2"/>
        <charset val="238"/>
      </rPr>
      <t xml:space="preserve">Bezpieczeństwo w dyspozycyjnych systemach cywilnych </t>
    </r>
  </si>
  <si>
    <t>Program treści podstawowych, kierunkowych i pozostałych - 1290 godz.</t>
  </si>
  <si>
    <t>Przedmioty do wyboru stanowią 88 ECTS (48,9 % całkowiej puli ECTS).</t>
  </si>
  <si>
    <t>.1</t>
  </si>
  <si>
    <t>.2</t>
  </si>
  <si>
    <t>.3</t>
  </si>
  <si>
    <t>.4</t>
  </si>
  <si>
    <r>
      <t xml:space="preserve">Kierunek: </t>
    </r>
    <r>
      <rPr>
        <b/>
        <sz val="12"/>
        <color theme="1"/>
        <rFont val="Arial Narrow"/>
        <family val="2"/>
        <charset val="238"/>
      </rPr>
      <t>Socjologia, studia I stopnia</t>
    </r>
  </si>
  <si>
    <t>Socjologia organizacji i zarządzania</t>
  </si>
  <si>
    <r>
      <t xml:space="preserve">Kierunek: </t>
    </r>
    <r>
      <rPr>
        <b/>
        <sz val="14"/>
        <color theme="1"/>
        <rFont val="Arial Narrow"/>
        <family val="2"/>
        <charset val="238"/>
      </rPr>
      <t>Socjologia, studia I stopnia</t>
    </r>
  </si>
  <si>
    <r>
      <t xml:space="preserve">Kierunek: </t>
    </r>
    <r>
      <rPr>
        <b/>
        <sz val="14"/>
        <rFont val="Arial Narrow"/>
        <family val="2"/>
        <charset val="238"/>
      </rPr>
      <t>Socjologia ekonomiczna, studia I stopnia</t>
    </r>
  </si>
  <si>
    <t>Historia myśli społecznej i gospodarczej</t>
  </si>
  <si>
    <t>Teoria przedsiębiorstwa</t>
  </si>
  <si>
    <t>Wstęp do socjologii z elementami socjologii ekonomicznej</t>
  </si>
  <si>
    <t>Metodologia badań socjoekonomicznych</t>
  </si>
  <si>
    <t>Podstawy prawa</t>
  </si>
  <si>
    <t>Objaśnienia:</t>
  </si>
  <si>
    <t>1. Przedmioty fakultatywne (2 z 4): Kultura popularna/ Komunikowanie masowe/ Antropologia organizacji/ Miękkie kapitały w gospodarce</t>
  </si>
  <si>
    <t>2. Przedmiot fakultatywny (1 z 2): Podstawy psychologii w biznesie lub Psychologia ekonomiczna</t>
  </si>
  <si>
    <t>3. Przedmioty fakultatywne (2 z 4): Produkcja partnerska i innowacyjność społeczna/ Edukacja a rynek/ Ekonomiczne konteksty wydarzeń politycznych/ Zachowania ekonomiczne</t>
  </si>
  <si>
    <t>4. Przedmiot fakultatywny (1 z 2): Audyt marketingowy lub Rynkowe projekty badawcze</t>
  </si>
  <si>
    <t>Przemiany struktur współczesnego państwa z elementami socjologii administracji</t>
  </si>
  <si>
    <t>Socjologia rynku</t>
  </si>
  <si>
    <t>Rozwój społeczno gospodarczy i mechanizmy welfare state</t>
  </si>
  <si>
    <r>
      <t>Przedmioty fakultatywne (2 z 4)</t>
    </r>
    <r>
      <rPr>
        <vertAlign val="superscript"/>
        <sz val="12"/>
        <rFont val="Arial Narrow"/>
        <family val="2"/>
        <charset val="238"/>
      </rPr>
      <t>1</t>
    </r>
  </si>
  <si>
    <r>
      <t>Przedmiot fakultatywny (1 z 2)</t>
    </r>
    <r>
      <rPr>
        <vertAlign val="superscript"/>
        <sz val="12"/>
        <rFont val="Arial Narrow"/>
        <family val="2"/>
        <charset val="238"/>
      </rPr>
      <t>2</t>
    </r>
  </si>
  <si>
    <t>Socjologia konsumpcji</t>
  </si>
  <si>
    <t>Etyka</t>
  </si>
  <si>
    <t>Prawo gospodarki</t>
  </si>
  <si>
    <t>Ochrona prawna konsumenta i konkurencji</t>
  </si>
  <si>
    <t>Zachowania rynkowych podmiotów gospodarczych</t>
  </si>
  <si>
    <t>Globalne procesy ekonomiczno – gospodarcze</t>
  </si>
  <si>
    <t>Wystąpienia publiczne</t>
  </si>
  <si>
    <t>Komunikowanie w organizacjach</t>
  </si>
  <si>
    <t>Kapitalizm na tle innych systemów społeczno – ekonomicznych</t>
  </si>
  <si>
    <t>Zachowania nabywców i ich konsekwencje marketingowe</t>
  </si>
  <si>
    <t>Organizacyjno-prawne formy przedsiębiorstwa</t>
  </si>
  <si>
    <t>Rynek usług badawczych</t>
  </si>
  <si>
    <t>Komunikowanie międzykulturowe i międzynarodowe w przedsiębiorstwach</t>
  </si>
  <si>
    <t>Współczesne rynki pracy</t>
  </si>
  <si>
    <t>Społeczeństwo obywatelskie i demokracja lokalna</t>
  </si>
  <si>
    <t>Formy doradztwa społecznego</t>
  </si>
  <si>
    <t>Stosunki pracy w Polsce i Europie</t>
  </si>
  <si>
    <t>Społeczna odpowiedzialność biznesu</t>
  </si>
  <si>
    <t>Przemiany współczesnego społeczeństwa</t>
  </si>
  <si>
    <r>
      <t xml:space="preserve">Studenci podejmujący studia od roku akademickiego 2014/2015 realizują program studiów w oparciu Krajowe Ramy Kwalifikacji, tj. wytyczne określone w Uchwale </t>
    </r>
    <r>
      <rPr>
        <b/>
        <sz val="12"/>
        <color theme="1"/>
        <rFont val="Arial Narrow"/>
        <family val="2"/>
        <charset val="238"/>
      </rPr>
      <t>Nr 108/2012</t>
    </r>
    <r>
      <rPr>
        <sz val="12"/>
        <color theme="1"/>
        <rFont val="Arial Narrow"/>
        <family val="2"/>
        <charset val="238"/>
      </rPr>
      <t xml:space="preserve"> (z późn. zm.), </t>
    </r>
    <r>
      <rPr>
        <sz val="12"/>
        <color theme="1"/>
        <rFont val="Arial Narrow"/>
        <family val="2"/>
        <charset val="238"/>
      </rPr>
      <t xml:space="preserve">Zarządzenia </t>
    </r>
    <r>
      <rPr>
        <b/>
        <sz val="12"/>
        <color theme="1"/>
        <rFont val="Arial Narrow"/>
        <family val="2"/>
        <charset val="238"/>
      </rPr>
      <t>Nr 44/2013 - lektoraty</t>
    </r>
    <r>
      <rPr>
        <sz val="12"/>
        <color theme="1"/>
        <rFont val="Arial Narrow"/>
        <family val="2"/>
        <charset val="238"/>
      </rPr>
      <t xml:space="preserve"> (z późn. zm.) oraz Zarządzenia Nr </t>
    </r>
    <r>
      <rPr>
        <b/>
        <sz val="12"/>
        <color theme="1"/>
        <rFont val="Arial Narrow"/>
        <family val="2"/>
        <charset val="238"/>
      </rPr>
      <t>115/2013 - praktyki</t>
    </r>
    <r>
      <rPr>
        <sz val="12"/>
        <color theme="1"/>
        <rFont val="Arial Narrow"/>
        <family val="2"/>
        <charset val="238"/>
      </rPr>
      <t>.</t>
    </r>
  </si>
  <si>
    <r>
      <t>Przedmiot fakultatywny (1 z 2)</t>
    </r>
    <r>
      <rPr>
        <vertAlign val="superscript"/>
        <sz val="12"/>
        <rFont val="Arial Narrow"/>
        <family val="2"/>
        <charset val="238"/>
      </rPr>
      <t>4</t>
    </r>
  </si>
  <si>
    <r>
      <t>Przedmioty fakultatywne (2 z 4)</t>
    </r>
    <r>
      <rPr>
        <vertAlign val="superscript"/>
        <sz val="12"/>
        <rFont val="Arial Narrow"/>
        <family val="2"/>
        <charset val="238"/>
      </rPr>
      <t>3</t>
    </r>
  </si>
  <si>
    <t>Przedmioty do wyboru stanowią 53 ECTS (29,4 % całkowiej puli ECTS).</t>
  </si>
  <si>
    <r>
      <t xml:space="preserve">Specjalność: </t>
    </r>
    <r>
      <rPr>
        <b/>
        <sz val="14"/>
        <color theme="1"/>
        <rFont val="Arial Narrow"/>
        <family val="2"/>
        <charset val="238"/>
      </rPr>
      <t>Badania rynku</t>
    </r>
  </si>
  <si>
    <r>
      <t xml:space="preserve">Specjalność: </t>
    </r>
    <r>
      <rPr>
        <b/>
        <sz val="14"/>
        <color theme="1"/>
        <rFont val="Arial Narrow"/>
        <family val="2"/>
        <charset val="238"/>
      </rPr>
      <t>Komunikacja społeczna</t>
    </r>
  </si>
  <si>
    <t xml:space="preserve">Program kształcenia  (tryb niezstacjonarny)                                                            </t>
  </si>
  <si>
    <t xml:space="preserve">Program kształcenia  (tryb niestacjonarny)                                                            </t>
  </si>
  <si>
    <t>od roku akademickiego  2014/2015</t>
  </si>
  <si>
    <t>Program kształcenia  (tryb niestacjonarny)</t>
  </si>
  <si>
    <t>Formy zaliczenia:</t>
  </si>
  <si>
    <t>EX - egzamin pisemny lub ustny</t>
  </si>
  <si>
    <t>ST - zaliczenie z oceną</t>
  </si>
  <si>
    <r>
      <t xml:space="preserve">Kierunek: </t>
    </r>
    <r>
      <rPr>
        <b/>
        <sz val="14"/>
        <color theme="1"/>
        <rFont val="Arial Narrow"/>
        <family val="2"/>
        <charset val="238"/>
      </rPr>
      <t>Socjologia, studia II stopnia</t>
    </r>
  </si>
  <si>
    <t xml:space="preserve">Program kształcenia  (tryb niestacjonarny)                                                               </t>
  </si>
  <si>
    <t xml:space="preserve">Program kształcenia  (tryb niestacjonarny)                        </t>
  </si>
  <si>
    <r>
      <t xml:space="preserve">Kierunek: </t>
    </r>
    <r>
      <rPr>
        <b/>
        <sz val="14"/>
        <color theme="1"/>
        <rFont val="Arial Narrow"/>
        <family val="2"/>
        <charset val="238"/>
      </rPr>
      <t>Socjologia grup dyspozycyjnych, studia I stopnia</t>
    </r>
  </si>
  <si>
    <t>Program treści podstawowych, kierunkowych i pozostałych - 1300 godz.</t>
  </si>
  <si>
    <t>Praktyki do wyboru przez studenta</t>
  </si>
  <si>
    <t>Program treści podstawowych, kierunkowych i pozostałych - 1320 godz.</t>
  </si>
  <si>
    <t>Legenda: EX – EGZAMIN, ST – ZALICZENIE NA OCENĘ</t>
  </si>
  <si>
    <t xml:space="preserve">od roku akademickiego  2015/16                                              </t>
  </si>
  <si>
    <r>
      <t xml:space="preserve">Specjalność: </t>
    </r>
    <r>
      <rPr>
        <b/>
        <sz val="14"/>
        <color theme="1"/>
        <rFont val="Arial Narrow"/>
        <family val="2"/>
        <charset val="238"/>
      </rPr>
      <t>Systemy bezpieczeństwa państwa</t>
    </r>
  </si>
  <si>
    <t>Prof. dr hab. W. Patrzałek</t>
  </si>
  <si>
    <t>Prof. dr hab. J. Maciejewski</t>
  </si>
  <si>
    <t>Rodzaje i źródła współczesnych zagrożeń społecznych</t>
  </si>
  <si>
    <t>Dr M. Stochmal</t>
  </si>
  <si>
    <t>Bezpieczeństwo w sferze biznesowej</t>
  </si>
  <si>
    <t>Metodyka oceny ryzyka i zagrożeń</t>
  </si>
  <si>
    <t>Socjologia bezpieczeństwa I</t>
  </si>
  <si>
    <t>Socjologia bezpieczeństwa II</t>
  </si>
  <si>
    <t>Międzynarodowe stosunki wojskowe</t>
  </si>
  <si>
    <t>Podinsp. dr R. Gwardyński</t>
  </si>
  <si>
    <t>Dr O. Nowaczyk</t>
  </si>
  <si>
    <t>Dr hab. K. Dojwa-Turczyńska</t>
  </si>
  <si>
    <t>Gry decyzyjne w kształtowaniu bezpieczeństwa</t>
  </si>
  <si>
    <t xml:space="preserve">od roku akademickiego  2013/2014 (obowiązuje nadal)                                              </t>
  </si>
  <si>
    <t>1) Public Relations grup dyspozycyjnych (lub Kreowanie wizerunku grup dyspozycyjnych)</t>
  </si>
  <si>
    <t>2) Zarządzanie zasobami ludzkimi w grupach dyspozycyjnych</t>
  </si>
  <si>
    <t>3) Public Relations w sytuacjach kryzysowych</t>
  </si>
  <si>
    <t>4) Metody i techniki propagandy</t>
  </si>
  <si>
    <t xml:space="preserve">5) Elementy socjotechniki </t>
  </si>
  <si>
    <t>Zarządzanie kryzysowe</t>
  </si>
  <si>
    <t>Negocjacje i mediacje w sytuacjach kryzysowych</t>
  </si>
  <si>
    <t>Public relations w systemie bezpieczeństwa państwa</t>
  </si>
  <si>
    <t>Akcje poszukiwawcze i ratownicze</t>
  </si>
  <si>
    <t>Mgr Adam Bigaj</t>
  </si>
  <si>
    <t>Specjalności (3) do wyboru przez studentów</t>
  </si>
  <si>
    <t>Zarządzanie*</t>
  </si>
  <si>
    <t>6.</t>
  </si>
  <si>
    <r>
      <t xml:space="preserve">Specjalność: </t>
    </r>
    <r>
      <rPr>
        <b/>
        <sz val="14"/>
        <color theme="1"/>
        <rFont val="Arial Narrow"/>
        <family val="2"/>
        <charset val="238"/>
      </rPr>
      <t>Aktywizacja społeczna</t>
    </r>
  </si>
  <si>
    <r>
      <t xml:space="preserve">Specjalność: </t>
    </r>
    <r>
      <rPr>
        <b/>
        <sz val="14"/>
        <color theme="1"/>
        <rFont val="Arial Narrow"/>
        <family val="2"/>
        <charset val="238"/>
      </rPr>
      <t>Stosowane badania społeczne</t>
    </r>
  </si>
  <si>
    <r>
      <t xml:space="preserve">Specjalność: </t>
    </r>
    <r>
      <rPr>
        <b/>
        <sz val="11"/>
        <color theme="1"/>
        <rFont val="Arial Narrow"/>
        <family val="2"/>
        <charset val="238"/>
      </rPr>
      <t>Komunikacja społeczna i badanie rynku</t>
    </r>
  </si>
  <si>
    <t>Ekonomia*</t>
  </si>
  <si>
    <t>Zmiana 19.06.2015 WKds.JK</t>
  </si>
  <si>
    <t xml:space="preserve">od roku akademickiego  2015/16                                             </t>
  </si>
  <si>
    <r>
      <rPr>
        <sz val="12"/>
        <color indexed="9"/>
        <rFont val="Arial Narrow"/>
        <family val="2"/>
        <charset val="238"/>
      </rPr>
      <t>.</t>
    </r>
    <r>
      <rPr>
        <sz val="12"/>
        <color indexed="8"/>
        <rFont val="Arial Narrow"/>
        <family val="2"/>
        <charset val="238"/>
      </rPr>
      <t>1</t>
    </r>
  </si>
  <si>
    <r>
      <rPr>
        <sz val="12"/>
        <color indexed="9"/>
        <rFont val="Arial Narrow"/>
        <family val="2"/>
        <charset val="238"/>
      </rPr>
      <t>.</t>
    </r>
    <r>
      <rPr>
        <sz val="12"/>
        <color indexed="8"/>
        <rFont val="Arial Narrow"/>
        <family val="2"/>
        <charset val="238"/>
      </rPr>
      <t>2</t>
    </r>
  </si>
  <si>
    <r>
      <rPr>
        <sz val="12"/>
        <color indexed="9"/>
        <rFont val="Arial Narrow"/>
        <family val="2"/>
        <charset val="238"/>
      </rPr>
      <t>.</t>
    </r>
    <r>
      <rPr>
        <sz val="12"/>
        <color indexed="8"/>
        <rFont val="Arial Narrow"/>
        <family val="2"/>
        <charset val="238"/>
      </rPr>
      <t>3</t>
    </r>
  </si>
  <si>
    <t>Przedmioty oznaczone gwiazdką (*) spełniają kryteria Uchwały Nr 17/2015 Senatu UWr (§ 7.1.pkt.6).</t>
  </si>
  <si>
    <r>
      <t xml:space="preserve">Kierunek: </t>
    </r>
    <r>
      <rPr>
        <b/>
        <sz val="12"/>
        <color indexed="8"/>
        <rFont val="Arial Narrow"/>
        <family val="2"/>
        <charset val="238"/>
      </rPr>
      <t>Socjologia grup dyspozycyjnych, studia I stopnia</t>
    </r>
  </si>
  <si>
    <t xml:space="preserve">od roku akademickiego  2015/16                                   </t>
  </si>
  <si>
    <t>Logika i metodologia nauk</t>
  </si>
  <si>
    <t>Technologie informacyjne*</t>
  </si>
  <si>
    <r>
      <rPr>
        <u/>
        <sz val="12"/>
        <color rgb="FF000000"/>
        <rFont val="Arial Narrow"/>
        <family val="2"/>
        <charset val="238"/>
      </rPr>
      <t>2,</t>
    </r>
    <r>
      <rPr>
        <sz val="12"/>
        <color rgb="FF000000"/>
        <rFont val="Arial Narrow"/>
        <family val="2"/>
        <charset val="238"/>
      </rPr>
      <t>3,4,5</t>
    </r>
  </si>
  <si>
    <r>
      <t xml:space="preserve">Socjologia ryzyka </t>
    </r>
    <r>
      <rPr>
        <b/>
        <sz val="12"/>
        <color indexed="30"/>
        <rFont val="Arial Narrow"/>
        <family val="2"/>
        <charset val="238"/>
      </rPr>
      <t xml:space="preserve">LUB </t>
    </r>
    <r>
      <rPr>
        <sz val="12"/>
        <color indexed="8"/>
        <rFont val="Arial Narrow"/>
        <family val="2"/>
        <charset val="238"/>
      </rPr>
      <t>Socjologia cywilizacji</t>
    </r>
  </si>
  <si>
    <r>
      <t xml:space="preserve">Konstytucjonalnoprawne podstawy bezpieczeństwa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color indexed="8"/>
        <rFont val="Arial Narrow"/>
        <family val="2"/>
        <charset val="238"/>
      </rPr>
      <t xml:space="preserve"> Administracyjno-prawne zagadnienia ochrony mienia publicznego</t>
    </r>
  </si>
  <si>
    <r>
      <t>Psychologia społeczna w sytuacji zagrożeń</t>
    </r>
    <r>
      <rPr>
        <sz val="12"/>
        <color indexed="30"/>
        <rFont val="Arial Narrow"/>
        <family val="2"/>
        <charset val="238"/>
      </rPr>
      <t xml:space="preserve">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color indexed="30"/>
        <rFont val="Arial Narrow"/>
        <family val="2"/>
        <charset val="238"/>
      </rPr>
      <t xml:space="preserve"> </t>
    </r>
    <r>
      <rPr>
        <sz val="12"/>
        <color indexed="8"/>
        <rFont val="Arial Narrow"/>
        <family val="2"/>
        <charset val="238"/>
      </rPr>
      <t>Komunikacja w grupach dyspozycyjnych</t>
    </r>
  </si>
  <si>
    <t>Socjologia polityki</t>
  </si>
  <si>
    <r>
      <t>Współczesne problemy socjologiczne</t>
    </r>
    <r>
      <rPr>
        <b/>
        <sz val="12"/>
        <color indexed="30"/>
        <rFont val="Arial Narrow"/>
        <family val="2"/>
        <charset val="238"/>
      </rPr>
      <t xml:space="preserve"> LUB</t>
    </r>
    <r>
      <rPr>
        <sz val="12"/>
        <color indexed="8"/>
        <rFont val="Arial Narrow"/>
        <family val="2"/>
        <charset val="238"/>
      </rPr>
      <t xml:space="preserve"> Rodzaje i źródła współczesnych zagrożeń bezpieczeństwa</t>
    </r>
  </si>
  <si>
    <r>
      <t>2</t>
    </r>
    <r>
      <rPr>
        <u/>
        <sz val="12"/>
        <color rgb="FF000000"/>
        <rFont val="Arial Narrow"/>
        <family val="2"/>
        <charset val="238"/>
      </rPr>
      <t>,3,4</t>
    </r>
    <r>
      <rPr>
        <sz val="12"/>
        <color rgb="FF000000"/>
        <rFont val="Arial Narrow"/>
        <family val="2"/>
        <charset val="238"/>
      </rPr>
      <t>,5</t>
    </r>
  </si>
  <si>
    <r>
      <t xml:space="preserve">Socjologia edukacji i wychowania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color indexed="8"/>
        <rFont val="Arial Narrow"/>
        <family val="2"/>
        <charset val="238"/>
      </rPr>
      <t xml:space="preserve"> Treningi komunikacji w grupach dyspozycyjnych</t>
    </r>
  </si>
  <si>
    <r>
      <t xml:space="preserve">Gospodarowanie mieniem publicznym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color indexed="8"/>
        <rFont val="Arial Narrow"/>
        <family val="2"/>
        <charset val="238"/>
      </rPr>
      <t xml:space="preserve"> Ekonomia społeczna</t>
    </r>
  </si>
  <si>
    <t>Specjalność (semestr IV do wyboru 2 przedmioty z 4)</t>
  </si>
  <si>
    <r>
      <t xml:space="preserve">Antropologia kulturowa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color indexed="8"/>
        <rFont val="Arial Narrow"/>
        <family val="2"/>
        <charset val="238"/>
      </rPr>
      <t xml:space="preserve"> Safety Culture i złożone systemy antropotechniczne</t>
    </r>
  </si>
  <si>
    <r>
      <t>od roku akademickiego  2015/16</t>
    </r>
    <r>
      <rPr>
        <b/>
        <sz val="12"/>
        <color theme="1"/>
        <rFont val="Arial Narrow"/>
        <family val="2"/>
        <charset val="238"/>
      </rPr>
      <t xml:space="preserve">                            </t>
    </r>
  </si>
  <si>
    <r>
      <t>2,3,4,</t>
    </r>
    <r>
      <rPr>
        <u/>
        <sz val="12"/>
        <color rgb="FF000000"/>
        <rFont val="Arial Narrow"/>
        <family val="2"/>
        <charset val="238"/>
      </rPr>
      <t>5</t>
    </r>
  </si>
  <si>
    <t>Specjalność (semestr V do wyboru 3 przedmioty z 6)</t>
  </si>
  <si>
    <r>
      <t>Socjologiczne aspekty szkolenia grup dyspozycyjnych</t>
    </r>
    <r>
      <rPr>
        <b/>
        <sz val="12"/>
        <color indexed="30"/>
        <rFont val="Arial Narrow"/>
        <family val="2"/>
        <charset val="238"/>
      </rPr>
      <t xml:space="preserve"> LUB</t>
    </r>
    <r>
      <rPr>
        <sz val="12"/>
        <color indexed="8"/>
        <rFont val="Arial Narrow"/>
        <family val="2"/>
        <charset val="238"/>
      </rPr>
      <t xml:space="preserve"> Demografia społeczna a bezpieczeństwo </t>
    </r>
  </si>
  <si>
    <t>Ochrona własności intelektualnych*</t>
  </si>
  <si>
    <t>Specjalność (semestr VI do wyboru 3 przedmioty z 6)</t>
  </si>
  <si>
    <r>
      <t xml:space="preserve">Specjalność: </t>
    </r>
    <r>
      <rPr>
        <b/>
        <sz val="12"/>
        <color indexed="8"/>
        <rFont val="Arial Narrow"/>
        <family val="2"/>
        <charset val="238"/>
      </rPr>
      <t>Bezpieczeństwo w dyspozycyjnych systemach  militarnych</t>
    </r>
  </si>
  <si>
    <r>
      <t xml:space="preserve">Międzynarodowe stosunki wojskowe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CIMIC współpraca cywilno-wojskową </t>
    </r>
  </si>
  <si>
    <r>
      <t xml:space="preserve">Anatomia propagandy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Socjotechniczne oddziaływania na społeczeństwo</t>
    </r>
  </si>
  <si>
    <r>
      <t xml:space="preserve">Europejskie systemy bezpieczeństwa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Międzynarodowe instytucje bezpieczeństwa</t>
    </r>
  </si>
  <si>
    <r>
      <t xml:space="preserve">Ochrona danych tajnych i niejawnych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Korupcja gospodarcza </t>
    </r>
  </si>
  <si>
    <r>
      <t xml:space="preserve">Socjologia wojska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Współczesne systemy wojenne</t>
    </r>
  </si>
  <si>
    <r>
      <t>Metody i techniki oceny ryzyka i zagrożeń militarnych</t>
    </r>
    <r>
      <rPr>
        <b/>
        <sz val="12"/>
        <rFont val="Arial Narrow"/>
        <family val="2"/>
        <charset val="238"/>
      </rPr>
      <t xml:space="preserve">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color indexed="30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>Systemy monitorowania zagrożeń</t>
    </r>
  </si>
  <si>
    <r>
      <t xml:space="preserve">Polityka bezpieczeństwa państwa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Bezpieczeństwo europejskie</t>
    </r>
  </si>
  <si>
    <r>
      <t>Specjalność:</t>
    </r>
    <r>
      <rPr>
        <b/>
        <sz val="12"/>
        <color indexed="8"/>
        <rFont val="Arial Narrow"/>
        <family val="2"/>
        <charset val="238"/>
      </rPr>
      <t xml:space="preserve"> Bezpieczeństwo w dyspozycyjnych systemach  paramilitarnych</t>
    </r>
  </si>
  <si>
    <r>
      <t xml:space="preserve">Grupy dyspozycyjne paramilitarnego systemu bezpieczeństwa </t>
    </r>
    <r>
      <rPr>
        <b/>
        <sz val="12"/>
        <color indexed="30"/>
        <rFont val="Arial Narrow"/>
        <family val="2"/>
        <charset val="238"/>
      </rPr>
      <t xml:space="preserve">LUB </t>
    </r>
    <r>
      <rPr>
        <sz val="12"/>
        <rFont val="Arial Narrow"/>
        <family val="2"/>
        <charset val="238"/>
      </rPr>
      <t xml:space="preserve">Przestępczość zorganizowana </t>
    </r>
  </si>
  <si>
    <r>
      <t>Metody i techniki oceny ryzyka i zagrożeń paramilitarnych</t>
    </r>
    <r>
      <rPr>
        <b/>
        <sz val="12"/>
        <rFont val="Arial Narrow"/>
        <family val="2"/>
        <charset val="238"/>
      </rPr>
      <t xml:space="preserve">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Standardy metrologii zagrożeń</t>
    </r>
  </si>
  <si>
    <r>
      <t xml:space="preserve">Taktyka akcji poszukiwawczej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Współpraca służb w miejscu zagrożenia</t>
    </r>
  </si>
  <si>
    <r>
      <t>Techniki badań w kryminologi</t>
    </r>
    <r>
      <rPr>
        <strike/>
        <sz val="12"/>
        <rFont val="Arial Narrow"/>
        <family val="2"/>
        <charset val="238"/>
      </rPr>
      <t>i</t>
    </r>
    <r>
      <rPr>
        <sz val="12"/>
        <rFont val="Arial Narrow"/>
        <family val="2"/>
        <charset val="238"/>
      </rPr>
      <t xml:space="preserve"> </t>
    </r>
    <r>
      <rPr>
        <b/>
        <sz val="12"/>
        <color indexed="30"/>
        <rFont val="Arial Narrow"/>
        <family val="2"/>
        <charset val="238"/>
      </rPr>
      <t xml:space="preserve">LUB </t>
    </r>
    <r>
      <rPr>
        <sz val="12"/>
        <rFont val="Arial Narrow"/>
        <family val="2"/>
        <charset val="238"/>
      </rPr>
      <t>Kryminologia – zagadnienia podstawowe</t>
    </r>
  </si>
  <si>
    <r>
      <t xml:space="preserve">Pierwsza pomoc przedlekarska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Ratownictwo medyczne</t>
    </r>
  </si>
  <si>
    <r>
      <t xml:space="preserve">Prawo dowodowe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Prawo pracy</t>
    </r>
  </si>
  <si>
    <r>
      <t>Problematyka przestępczości zorganizowanej</t>
    </r>
    <r>
      <rPr>
        <b/>
        <sz val="12"/>
        <color indexed="30"/>
        <rFont val="Arial Narrow"/>
        <family val="2"/>
        <charset val="238"/>
      </rPr>
      <t xml:space="preserve"> LUB</t>
    </r>
    <r>
      <rPr>
        <sz val="12"/>
        <rFont val="Arial Narrow"/>
        <family val="2"/>
        <charset val="238"/>
      </rPr>
      <t xml:space="preserve"> Interwencje kryzysowe</t>
    </r>
  </si>
  <si>
    <r>
      <t xml:space="preserve">Specjalność: </t>
    </r>
    <r>
      <rPr>
        <b/>
        <sz val="12"/>
        <color indexed="8"/>
        <rFont val="Arial Narrow"/>
        <family val="2"/>
        <charset val="238"/>
      </rPr>
      <t xml:space="preserve">Bezpieczeństwo w dyspozycyjnych systemach cywilnych </t>
    </r>
  </si>
  <si>
    <r>
      <t xml:space="preserve">Grupy dyspozycyjne cywilnego systemu bezpieczeństwa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Służba cywilna w Polsce</t>
    </r>
  </si>
  <si>
    <r>
      <t xml:space="preserve">Monitorowanie stanu bezpieczeństwa BHP 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Bezpieczeństwo informacji</t>
    </r>
  </si>
  <si>
    <r>
      <t>Metody i techniki oceny ryzyka i zagrożeń cywilnych</t>
    </r>
    <r>
      <rPr>
        <b/>
        <sz val="12"/>
        <color indexed="30"/>
        <rFont val="Arial Narrow"/>
        <family val="2"/>
        <charset val="238"/>
      </rPr>
      <t xml:space="preserve"> LUB</t>
    </r>
    <r>
      <rPr>
        <sz val="12"/>
        <rFont val="Arial Narrow"/>
        <family val="2"/>
        <charset val="238"/>
      </rPr>
      <t xml:space="preserve"> Bezpieczeństwo energetyczne państwa</t>
    </r>
  </si>
  <si>
    <r>
      <t xml:space="preserve">Zabezpieczanie imprez masowych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Organizacje pożytku społecznego a bezpieczeństwo państwa</t>
    </r>
  </si>
  <si>
    <r>
      <t xml:space="preserve">Przestępstwa przetargowe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Oszustwo w obrocie gospodarczym</t>
    </r>
  </si>
  <si>
    <r>
      <t xml:space="preserve">Bezpieczeństwo w sferze biznesowej </t>
    </r>
    <r>
      <rPr>
        <b/>
        <sz val="12"/>
        <color indexed="30"/>
        <rFont val="Arial Narrow"/>
        <family val="2"/>
        <charset val="238"/>
      </rPr>
      <t xml:space="preserve">LUB </t>
    </r>
    <r>
      <rPr>
        <sz val="12"/>
        <rFont val="Arial Narrow"/>
        <family val="2"/>
        <charset val="238"/>
      </rPr>
      <t>Partnerstwo publiczno-prywatne</t>
    </r>
  </si>
  <si>
    <r>
      <t xml:space="preserve">Negocjacje i mediacje w sytuacjach kryzysowych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Dyplomacja publiczna</t>
    </r>
  </si>
  <si>
    <t>Program treści podstawowych, kierunkowych i pozostałych - 1280 godz. (z lektoratami języków obcych).</t>
  </si>
  <si>
    <t>Przedmioty do wyboru stanowią 91 ECTS (50,6% całkowiej puli ECTS).</t>
  </si>
  <si>
    <t>Przedmioty oznaczone gwiazdką (*) spełniają kryteria Uchwały Nr 17/2015 Senatu UWr (§ 7.1.pkt. 6).</t>
  </si>
  <si>
    <r>
      <rPr>
        <sz val="12"/>
        <rFont val="Arial Narrow"/>
        <family val="2"/>
        <charset val="238"/>
      </rPr>
      <t>Przedsiębiorczość</t>
    </r>
    <r>
      <rPr>
        <sz val="12"/>
        <color rgb="FFFF0000"/>
        <rFont val="Arial Narrow"/>
        <family val="2"/>
        <charset val="238"/>
      </rPr>
      <t xml:space="preserve"> </t>
    </r>
    <r>
      <rPr>
        <b/>
        <sz val="12"/>
        <color indexed="30"/>
        <rFont val="Arial Narrow"/>
        <family val="2"/>
        <charset val="238"/>
      </rPr>
      <t>LUB</t>
    </r>
    <r>
      <rPr>
        <sz val="12"/>
        <color indexed="8"/>
        <rFont val="Arial Narrow"/>
        <family val="2"/>
        <charset val="238"/>
      </rPr>
      <t xml:space="preserve"> Gry decyzyjne*</t>
    </r>
  </si>
  <si>
    <r>
      <t xml:space="preserve">Prawne aspekty zarządzania kryzysowego  </t>
    </r>
    <r>
      <rPr>
        <b/>
        <sz val="12"/>
        <color rgb="FF0070C0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Problematyka prawna w systemie ratowniczym</t>
    </r>
  </si>
  <si>
    <r>
      <t>Administracja bezpieczeństwa i porządku publiczneg</t>
    </r>
    <r>
      <rPr>
        <strike/>
        <sz val="12"/>
        <rFont val="Arial Narrow"/>
        <family val="2"/>
        <charset val="238"/>
      </rPr>
      <t>o</t>
    </r>
  </si>
  <si>
    <r>
      <t xml:space="preserve">Studenci podejmujący studia od roku akademickiego 2015/16 realizują program studiów w oparciu Krajowe Ramy Kwalifikacji, tj. wytyczne określone w Uchwale </t>
    </r>
    <r>
      <rPr>
        <b/>
        <sz val="12"/>
        <color indexed="8"/>
        <rFont val="Arial Narrow"/>
        <family val="2"/>
        <charset val="238"/>
      </rPr>
      <t>Nr 108/2012</t>
    </r>
    <r>
      <rPr>
        <sz val="12"/>
        <color indexed="8"/>
        <rFont val="Arial Narrow"/>
        <family val="2"/>
        <charset val="238"/>
      </rPr>
      <t xml:space="preserve"> (z późn. zm.), Zarządzenia </t>
    </r>
    <r>
      <rPr>
        <b/>
        <sz val="12"/>
        <color indexed="8"/>
        <rFont val="Arial Narrow"/>
        <family val="2"/>
        <charset val="238"/>
      </rPr>
      <t>Nr 44/2013 - lektoraty</t>
    </r>
    <r>
      <rPr>
        <sz val="12"/>
        <color indexed="8"/>
        <rFont val="Arial Narrow"/>
        <family val="2"/>
        <charset val="238"/>
      </rPr>
      <t xml:space="preserve"> (z późn. zm.) oraz Zarządzenia Nr </t>
    </r>
    <r>
      <rPr>
        <b/>
        <sz val="12"/>
        <color indexed="8"/>
        <rFont val="Arial Narrow"/>
        <family val="2"/>
        <charset val="238"/>
      </rPr>
      <t xml:space="preserve">115/2013 - praktyki </t>
    </r>
    <r>
      <rPr>
        <sz val="12"/>
        <color indexed="8"/>
        <rFont val="Arial Narrow"/>
        <family val="2"/>
        <charset val="238"/>
      </rPr>
      <t>(http://bip.uni.wroc.pl).</t>
    </r>
  </si>
  <si>
    <t>Program zapewnia studentom możliwość uczestnictwa w wymianie międzynarodowej, w szczególności w semestrze IV</t>
  </si>
  <si>
    <t>7.</t>
  </si>
  <si>
    <t>Ochrona własności intelektualnej*</t>
  </si>
  <si>
    <t xml:space="preserve">5. Przedmiot fakultatywny ( 2 z 3): Etyczne dylematy sprawiedliwości społecznej / Filozofia polityki / Prawne aspekty zawodu socjologa; </t>
  </si>
  <si>
    <r>
      <t>Przedmiot fakultatywny (2 z 3)</t>
    </r>
    <r>
      <rPr>
        <vertAlign val="superscript"/>
        <sz val="12"/>
        <rFont val="Arial Narrow"/>
        <family val="2"/>
        <charset val="238"/>
      </rPr>
      <t>5</t>
    </r>
  </si>
  <si>
    <t xml:space="preserve">od roku akademickiego  2015/16                                      </t>
  </si>
  <si>
    <r>
      <t xml:space="preserve">Studenci podejmujący studia od roku akademickiego 2015/16 realizują program studiów w oparciu Krajowe Ramy Kwalifikacji, tj. wytyczne określone w Uchwale </t>
    </r>
    <r>
      <rPr>
        <b/>
        <sz val="12"/>
        <color theme="1"/>
        <rFont val="Arial Narrow"/>
        <family val="2"/>
        <charset val="238"/>
      </rPr>
      <t>Nr 108/2012</t>
    </r>
    <r>
      <rPr>
        <sz val="12"/>
        <color theme="1"/>
        <rFont val="Arial Narrow"/>
        <family val="2"/>
        <charset val="238"/>
      </rPr>
      <t xml:space="preserve"> (z późn. zm.), Zarządzenia </t>
    </r>
    <r>
      <rPr>
        <b/>
        <sz val="12"/>
        <color theme="1"/>
        <rFont val="Arial Narrow"/>
        <family val="2"/>
        <charset val="238"/>
      </rPr>
      <t>Nr 44/2013 - lektoraty</t>
    </r>
    <r>
      <rPr>
        <sz val="12"/>
        <color theme="1"/>
        <rFont val="Arial Narrow"/>
        <family val="2"/>
        <charset val="238"/>
      </rPr>
      <t xml:space="preserve"> (z późn. zm.) oraz Zarządzenia Nr </t>
    </r>
    <r>
      <rPr>
        <b/>
        <sz val="12"/>
        <color theme="1"/>
        <rFont val="Arial Narrow"/>
        <family val="2"/>
        <charset val="238"/>
      </rPr>
      <t xml:space="preserve">115/2013 - praktyki </t>
    </r>
    <r>
      <rPr>
        <sz val="12"/>
        <color theme="1"/>
        <rFont val="Arial Narrow"/>
        <family val="2"/>
        <charset val="238"/>
      </rPr>
      <t>(http://bip.uni.wroc.pl).</t>
    </r>
  </si>
  <si>
    <t>Zajęcia fakultatywne (1 do wyboru: Oblicza propagandy; Mitologie nowoczesne; Artysta i jego dzieło w społeczeństwie)</t>
  </si>
  <si>
    <t>Etyka badań socjologicznych i ochrona własności intelektualnych*</t>
  </si>
  <si>
    <t>Etyka badań socjologicznych i ochrona własności intelektualnej*</t>
  </si>
  <si>
    <t>Wybrane problemy socjologii szczegółowych II (wybór 1 z 3: np. S. pogranicza, S. wojska; S. problemów społecznych)</t>
  </si>
  <si>
    <t>Analiza statystyczna w socjologii</t>
  </si>
  <si>
    <t>Zajęcia fakultatywne (2 do wyboru: Kapitał społeczny i jego wymiary; Męska dominacja; Społeczne konteksty seksualności; Oblicza wielokulturowości)</t>
  </si>
  <si>
    <r>
      <t xml:space="preserve">Studenci podejmujący studia od roku akademickiego 2015/16 realizują program studiów w oparciu Krajowe Ramy Kwalifikacji, tj. wytyczne określone w Uchwale </t>
    </r>
    <r>
      <rPr>
        <b/>
        <sz val="12"/>
        <color theme="1"/>
        <rFont val="Arial Narrow"/>
        <family val="2"/>
        <charset val="238"/>
      </rPr>
      <t>Nr 108/2012</t>
    </r>
    <r>
      <rPr>
        <sz val="12"/>
        <color theme="1"/>
        <rFont val="Arial Narrow"/>
        <family val="2"/>
        <charset val="238"/>
      </rPr>
      <t xml:space="preserve"> (z późn. zm.), Zarządzenie Nr </t>
    </r>
    <r>
      <rPr>
        <b/>
        <sz val="12"/>
        <color theme="1"/>
        <rFont val="Arial Narrow"/>
        <family val="2"/>
        <charset val="238"/>
      </rPr>
      <t>47/2013 (wf),</t>
    </r>
    <r>
      <rPr>
        <sz val="12"/>
        <color theme="1"/>
        <rFont val="Arial Narrow"/>
        <family val="2"/>
        <charset val="238"/>
      </rPr>
      <t xml:space="preserve"> Zarządzenia </t>
    </r>
    <r>
      <rPr>
        <b/>
        <sz val="12"/>
        <color theme="1"/>
        <rFont val="Arial Narrow"/>
        <family val="2"/>
        <charset val="238"/>
      </rPr>
      <t>Nr 44/2013 - lektoraty</t>
    </r>
    <r>
      <rPr>
        <sz val="12"/>
        <color theme="1"/>
        <rFont val="Arial Narrow"/>
        <family val="2"/>
        <charset val="238"/>
      </rPr>
      <t xml:space="preserve"> (z późn. zm.) oraz Zarządzenia Nr </t>
    </r>
    <r>
      <rPr>
        <b/>
        <sz val="12"/>
        <color theme="1"/>
        <rFont val="Arial Narrow"/>
        <family val="2"/>
        <charset val="238"/>
      </rPr>
      <t xml:space="preserve">115/2013 - praktyki </t>
    </r>
    <r>
      <rPr>
        <sz val="12"/>
        <color theme="1"/>
        <rFont val="Arial Narrow"/>
        <family val="2"/>
        <charset val="238"/>
      </rPr>
      <t>(http://bip.uni.wroc.pl).</t>
    </r>
  </si>
  <si>
    <r>
      <t xml:space="preserve">Studenci podejmujący studia od roku akademickiego 2015/16 realizują program studiów w oparciu Krajowe Ramy Kwalifikacji, tj. wytyczne określone w Uchwale </t>
    </r>
    <r>
      <rPr>
        <b/>
        <sz val="12"/>
        <rFont val="Arial Narrow"/>
        <family val="2"/>
        <charset val="238"/>
      </rPr>
      <t>Nr 108/2012</t>
    </r>
    <r>
      <rPr>
        <sz val="12"/>
        <rFont val="Arial Narrow"/>
        <family val="2"/>
        <charset val="238"/>
      </rPr>
      <t xml:space="preserve"> (z późn. zm.), Zarządzenia </t>
    </r>
    <r>
      <rPr>
        <b/>
        <sz val="12"/>
        <rFont val="Arial Narrow"/>
        <family val="2"/>
        <charset val="238"/>
      </rPr>
      <t>Nr 44/2013 - lektoraty</t>
    </r>
    <r>
      <rPr>
        <sz val="12"/>
        <rFont val="Arial Narrow"/>
        <family val="2"/>
        <charset val="238"/>
      </rPr>
      <t xml:space="preserve"> (z późn. zm.) oraz Zarządzenia Nr </t>
    </r>
    <r>
      <rPr>
        <b/>
        <sz val="12"/>
        <rFont val="Arial Narrow"/>
        <family val="2"/>
        <charset val="238"/>
      </rPr>
      <t>115/2013 - praktyki</t>
    </r>
    <r>
      <rPr>
        <sz val="12"/>
        <rFont val="Arial Narrow"/>
        <family val="2"/>
        <charset val="238"/>
      </rPr>
      <t xml:space="preserve"> (http://bip.uni.wroc.pl).</t>
    </r>
  </si>
  <si>
    <r>
      <t xml:space="preserve">Narzędzia PR i kształtowanie wizerunku </t>
    </r>
    <r>
      <rPr>
        <b/>
        <sz val="12"/>
        <color rgb="FF0000FF"/>
        <rFont val="Arial Narrow"/>
        <family val="2"/>
        <charset val="238"/>
      </rPr>
      <t>LUB</t>
    </r>
    <r>
      <rPr>
        <sz val="12"/>
        <rFont val="Arial Narrow"/>
        <family val="2"/>
        <charset val="238"/>
      </rPr>
      <t xml:space="preserve"> PR w sytuacji kryzysu/relacje z mediami </t>
    </r>
    <r>
      <rPr>
        <b/>
        <sz val="12"/>
        <color rgb="FF0000FF"/>
        <rFont val="Arial Narrow"/>
        <family val="2"/>
        <charset val="238"/>
      </rPr>
      <t>LUB</t>
    </r>
    <r>
      <rPr>
        <b/>
        <sz val="12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>Socjolog na rynku pracy (2 z 3)</t>
    </r>
  </si>
  <si>
    <r>
      <t xml:space="preserve">Kierunek: </t>
    </r>
    <r>
      <rPr>
        <b/>
        <sz val="14"/>
        <color indexed="8"/>
        <rFont val="Arial Narrow"/>
        <family val="2"/>
        <charset val="238"/>
      </rPr>
      <t>Praca socjalna, studia I stopnia</t>
    </r>
  </si>
  <si>
    <r>
      <t xml:space="preserve">Kierunek: </t>
    </r>
    <r>
      <rPr>
        <b/>
        <sz val="14"/>
        <color indexed="8"/>
        <rFont val="Arial Narrow"/>
        <family val="2"/>
        <charset val="238"/>
      </rPr>
      <t>Praca socjalna</t>
    </r>
  </si>
  <si>
    <r>
      <rPr>
        <sz val="12"/>
        <color indexed="9"/>
        <rFont val="Arial Narrow"/>
        <family val="2"/>
        <charset val="238"/>
      </rPr>
      <t>.</t>
    </r>
    <r>
      <rPr>
        <sz val="12"/>
        <color indexed="8"/>
        <rFont val="Arial Narrow"/>
        <family val="2"/>
        <charset val="238"/>
      </rPr>
      <t>5</t>
    </r>
  </si>
  <si>
    <r>
      <rPr>
        <b/>
        <sz val="12"/>
        <color indexed="8"/>
        <rFont val="Arial Narrow"/>
        <family val="2"/>
        <charset val="238"/>
      </rPr>
      <t>EX</t>
    </r>
    <r>
      <rPr>
        <sz val="12"/>
        <color indexed="8"/>
        <rFont val="Arial Narrow"/>
        <family val="2"/>
        <charset val="238"/>
      </rPr>
      <t xml:space="preserve"> - egzamin </t>
    </r>
  </si>
  <si>
    <r>
      <rPr>
        <b/>
        <sz val="12"/>
        <color indexed="8"/>
        <rFont val="Arial Narrow"/>
        <family val="2"/>
        <charset val="238"/>
      </rPr>
      <t>ST</t>
    </r>
    <r>
      <rPr>
        <sz val="12"/>
        <color indexed="8"/>
        <rFont val="Arial Narrow"/>
        <family val="2"/>
        <charset val="238"/>
      </rPr>
      <t xml:space="preserve"> - zaliczenie na ocenę</t>
    </r>
  </si>
  <si>
    <r>
      <t xml:space="preserve">Studenci podejmujący studia od roku akademickiego 2014/2015 realizują program studiów w oparciu Krajowe Ramy Kwalifikacji, tj. wytyczne określone w Uchwale </t>
    </r>
    <r>
      <rPr>
        <b/>
        <sz val="12"/>
        <color indexed="8"/>
        <rFont val="Arial Narrow"/>
        <family val="2"/>
        <charset val="238"/>
      </rPr>
      <t>Nr 108/2012</t>
    </r>
    <r>
      <rPr>
        <sz val="12"/>
        <color indexed="8"/>
        <rFont val="Arial Narrow"/>
        <family val="2"/>
        <charset val="238"/>
      </rPr>
      <t xml:space="preserve"> (z późn. zm.), </t>
    </r>
    <r>
      <rPr>
        <sz val="12"/>
        <color indexed="8"/>
        <rFont val="Arial Narrow"/>
        <family val="2"/>
        <charset val="238"/>
      </rPr>
      <t xml:space="preserve">Zarządzenia </t>
    </r>
    <r>
      <rPr>
        <b/>
        <sz val="12"/>
        <color indexed="8"/>
        <rFont val="Arial Narrow"/>
        <family val="2"/>
        <charset val="238"/>
      </rPr>
      <t>Nr 44/2013 - lektoraty</t>
    </r>
    <r>
      <rPr>
        <sz val="12"/>
        <color indexed="8"/>
        <rFont val="Arial Narrow"/>
        <family val="2"/>
        <charset val="238"/>
      </rPr>
      <t xml:space="preserve"> (z późn. zm.) oraz Zarządzenia Nr </t>
    </r>
    <r>
      <rPr>
        <b/>
        <sz val="12"/>
        <color indexed="8"/>
        <rFont val="Arial Narrow"/>
        <family val="2"/>
        <charset val="238"/>
      </rPr>
      <t>115/2013 - praktyki</t>
    </r>
    <r>
      <rPr>
        <sz val="12"/>
        <color indexed="8"/>
        <rFont val="Arial Narrow"/>
        <family val="2"/>
        <charset val="238"/>
      </rPr>
      <t>.</t>
    </r>
  </si>
  <si>
    <r>
      <t xml:space="preserve">Przedmioty oznaczone gwiazdką </t>
    </r>
    <r>
      <rPr>
        <b/>
        <sz val="12"/>
        <rFont val="Arial Narrow"/>
        <family val="2"/>
        <charset val="238"/>
      </rPr>
      <t>(*)</t>
    </r>
    <r>
      <rPr>
        <sz val="12"/>
        <rFont val="Arial Narrow"/>
        <family val="2"/>
        <charset val="238"/>
      </rPr>
      <t xml:space="preserve"> spełniają kryteria Uchwały Nr 17/2015 Senatu UWr (§ 7.1.pkt. 6).</t>
    </r>
  </si>
  <si>
    <t>3, 4</t>
  </si>
  <si>
    <t>2, 3</t>
  </si>
  <si>
    <t>Zajęcia fakultatywne do wyboru przez studentów (wybór 2 z 3) sem. 5: Kulturowe i społeczne uwarunkowania bezdomności w Polsce, nowe ryzyka socjalne, wspieranie resocjalizacji w ośrodkach penitencjarnych, sem. 6: Readaptacja społeczna w okresie popenitencjarnym, instytucjonalne i kulturowe uwarunkowania wolontariatu w Polsce, ruchy społeczne i organizacje pozarządowe w praktyce pracy socjalnej</t>
  </si>
  <si>
    <t>Zajęcia specjalizacyjne do wyboru przez studentów (wybór 2 z 3) sem. 5: praca z uzależnionymi i ich rodzinami, zachowania patologiczne dziaci i młodzieży, superwizja w pracy socjalnej, sem. 6: uchodźcy jako problem społeczny, mediacje w pracy socjalnej, socjoterapia</t>
  </si>
  <si>
    <t>Zajęcia specjalizacyjne do wyboru przez studentów (wybór 2 z 4): Projekt socjalny, praca socjalna z rodziną wieloproblemową, strategie rozwiązywania sytuacji konfliktowych w pracy socjalnej, język migowy</t>
  </si>
  <si>
    <t>Nr programu: 001</t>
  </si>
  <si>
    <t>Matryca efektów kształcenia metod i form ich realizacji oraz metod weryfikacji dla kierunku SOCJOLOGIA GRUP DYSPOZYCYJNYCH, studia niestacjonarne II stopnia</t>
  </si>
  <si>
    <t>Załącznik Nr 3</t>
  </si>
  <si>
    <t xml:space="preserve">Program kształcenia  (tryb niestacjonarny)                </t>
  </si>
  <si>
    <t>semestr 1</t>
  </si>
  <si>
    <r>
      <t xml:space="preserve">Kierunek: </t>
    </r>
    <r>
      <rPr>
        <b/>
        <sz val="14"/>
        <rFont val="Arial Narrow"/>
        <family val="2"/>
        <charset val="238"/>
      </rPr>
      <t>Socjologia grup dyspozycyjnych, studia II stopnia</t>
    </r>
  </si>
  <si>
    <t xml:space="preserve">od roku akademickiego  2016/17                                     </t>
  </si>
  <si>
    <t>Socjologia grup dyspozycyjnych</t>
  </si>
  <si>
    <t>Zakładane kierunkowe efekty kształcenia</t>
  </si>
  <si>
    <t>Forma realizacji:</t>
  </si>
  <si>
    <t>Metody weryfikacji:</t>
  </si>
  <si>
    <t>Propozycja obsady:</t>
  </si>
  <si>
    <t>WYBÓR</t>
  </si>
  <si>
    <t>ECTS z Uchwały 17/2015</t>
  </si>
  <si>
    <t>Humanistyka</t>
  </si>
  <si>
    <t>Społeczne</t>
  </si>
  <si>
    <t>Studia niestacjonarne II stopnia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</si>
  <si>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</si>
  <si>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</si>
  <si>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</si>
  <si>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</si>
  <si>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</si>
  <si>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</si>
  <si>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</si>
  <si>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</si>
  <si>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</si>
  <si>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</si>
  <si>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</si>
  <si>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</si>
  <si>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</si>
  <si>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</si>
  <si>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</si>
  <si>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</si>
  <si>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</si>
  <si>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</si>
  <si>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</si>
  <si>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</si>
  <si>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</si>
  <si>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</si>
  <si>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</si>
  <si>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</si>
  <si>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</si>
  <si>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</si>
  <si>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</si>
  <si>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</si>
  <si>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</si>
  <si>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</si>
  <si>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</si>
  <si>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</si>
  <si>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</si>
  <si>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Egzamin</t>
  </si>
  <si>
    <t>Zaliczenie</t>
  </si>
  <si>
    <t>Praca semestralna</t>
  </si>
  <si>
    <t>Esej/Projekt</t>
  </si>
  <si>
    <t>Nazwa modułu zajęć (zajęcia lub grupy zajęć)</t>
  </si>
  <si>
    <t>Podstawy socjologii</t>
  </si>
  <si>
    <t>E;Zo</t>
  </si>
  <si>
    <r>
      <t>Problematyka zapewniania bezpieczeństwa i porządku publicznego</t>
    </r>
    <r>
      <rPr>
        <vertAlign val="superscript"/>
        <sz val="14"/>
        <rFont val="Arial Narrow"/>
        <family val="2"/>
        <charset val="238"/>
      </rPr>
      <t>(#)</t>
    </r>
  </si>
  <si>
    <t>Dr R. Gwardyński</t>
  </si>
  <si>
    <t>Zo</t>
  </si>
  <si>
    <t>Analiza danych ilościowych</t>
  </si>
  <si>
    <t>Filozofia</t>
  </si>
  <si>
    <t>Prof. dr hab. A. Lorenz</t>
  </si>
  <si>
    <t>semestr 2</t>
  </si>
  <si>
    <t>Socjologia</t>
  </si>
  <si>
    <r>
      <t>Projekt badawczy</t>
    </r>
    <r>
      <rPr>
        <vertAlign val="superscript"/>
        <sz val="14"/>
        <rFont val="Arial Narrow"/>
        <family val="2"/>
        <charset val="238"/>
      </rPr>
      <t>(#)</t>
    </r>
  </si>
  <si>
    <t>minimum kadrowe</t>
  </si>
  <si>
    <r>
      <t>Seminarium magisterskie</t>
    </r>
    <r>
      <rPr>
        <vertAlign val="superscript"/>
        <sz val="14"/>
        <rFont val="Arial Narrow"/>
        <family val="2"/>
        <charset val="238"/>
      </rPr>
      <t>(#)</t>
    </r>
  </si>
  <si>
    <t>Socjologia ruchów społecznych</t>
  </si>
  <si>
    <t>Dr P. Pieńkowski</t>
  </si>
  <si>
    <t>SPNJO</t>
  </si>
  <si>
    <t>Przedmioty specjalnościowe (do wyboru 1 specjalność z 5)</t>
  </si>
  <si>
    <t>Wybór 1</t>
  </si>
  <si>
    <t>Specjalność: Socjologia bezpieczeństwa militarnego</t>
  </si>
  <si>
    <t>Działalność ekspercka w militarnym systemie bezpieczeństwa</t>
  </si>
  <si>
    <t>Współczesne oblicza militaryzmu</t>
  </si>
  <si>
    <t>Dr J. Stelmach</t>
  </si>
  <si>
    <r>
      <t>Konflikty zbrojne XXI wieku</t>
    </r>
    <r>
      <rPr>
        <vertAlign val="superscript"/>
        <sz val="14"/>
        <rFont val="Arial Narrow"/>
        <family val="2"/>
        <charset val="238"/>
      </rPr>
      <t>(#)</t>
    </r>
  </si>
  <si>
    <t>Płk. dr M. Bodziany</t>
  </si>
  <si>
    <t>Wybór 2</t>
  </si>
  <si>
    <t>Specjalność: Socjologia bezpieczeństwa paramilitarnego</t>
  </si>
  <si>
    <t>Kulturowe aspekty bezpieczeństwa</t>
  </si>
  <si>
    <r>
      <t>Zarządzanie kryzysowe w administracji publicznej</t>
    </r>
    <r>
      <rPr>
        <vertAlign val="superscript"/>
        <sz val="14"/>
        <rFont val="Arial Narrow"/>
        <family val="2"/>
        <charset val="238"/>
      </rPr>
      <t>(</t>
    </r>
    <r>
      <rPr>
        <sz val="14"/>
        <rFont val="Arial Narrow"/>
        <family val="2"/>
        <charset val="238"/>
      </rPr>
      <t>*</t>
    </r>
    <r>
      <rPr>
        <vertAlign val="superscript"/>
        <sz val="14"/>
        <rFont val="Arial Narrow"/>
        <family val="2"/>
        <charset val="238"/>
      </rPr>
      <t>)</t>
    </r>
  </si>
  <si>
    <t>Pierwsza pomoc przedmedyczna</t>
  </si>
  <si>
    <t>Dr K. Baszak</t>
  </si>
  <si>
    <t>Wybór 3</t>
  </si>
  <si>
    <t>Specjalność: Socjologia zarządzania sektorem bezpieczeństwa</t>
  </si>
  <si>
    <t>Aktywizacja i partycypacja społeczna</t>
  </si>
  <si>
    <t>Dr hab. Jerzy Źurko</t>
  </si>
  <si>
    <r>
      <t>Zarządzanie projektami</t>
    </r>
    <r>
      <rPr>
        <vertAlign val="superscript"/>
        <sz val="14"/>
        <rFont val="Arial Narrow"/>
        <family val="2"/>
        <charset val="238"/>
      </rPr>
      <t>(</t>
    </r>
    <r>
      <rPr>
        <sz val="14"/>
        <rFont val="Arial Narrow"/>
        <family val="2"/>
        <charset val="238"/>
      </rPr>
      <t>*</t>
    </r>
    <r>
      <rPr>
        <vertAlign val="superscript"/>
        <sz val="14"/>
        <rFont val="Arial Narrow"/>
        <family val="2"/>
        <charset val="238"/>
      </rPr>
      <t>)</t>
    </r>
  </si>
  <si>
    <t>Socjologiczne aspekty edukacji na rzecz bezpieczeństwa</t>
  </si>
  <si>
    <t>Prof. dr hab. B. Wiśniewska-Paź</t>
  </si>
  <si>
    <t>Wybór 4</t>
  </si>
  <si>
    <t>Specjalność: Badania i ewaluacja polityk publicznych</t>
  </si>
  <si>
    <t>Analiza danych jakościowych</t>
  </si>
  <si>
    <t>Dr I. Szlachcic</t>
  </si>
  <si>
    <t>Budowanie kwestionariuszy i scenariuszy badań</t>
  </si>
  <si>
    <t>Dr A. Uss-Lik</t>
  </si>
  <si>
    <t>Teoria gier jako narzędzie analiz socjologicznych</t>
  </si>
  <si>
    <t>Wybór 5</t>
  </si>
  <si>
    <t>Specjalność: Socjotechniki wpływu społecznego</t>
  </si>
  <si>
    <t>Komunikacja interpersonalna jako kompetencja społeczna</t>
  </si>
  <si>
    <t>Mgr B. Lorenc-Żelisko</t>
  </si>
  <si>
    <t>Komunikacja w sytuacjach kryzysowych</t>
  </si>
  <si>
    <t>Dr S. Gireń</t>
  </si>
  <si>
    <t>Techniki wywierania wpływu społecznego</t>
  </si>
  <si>
    <t>1) Tematy badawcze do wyboru w ramach warsztatów terenowych:</t>
  </si>
  <si>
    <t>Czynniki motywujące funkcjonariuszy grup dyspozycyjnych do pełnienia służby zawodowej</t>
  </si>
  <si>
    <t>Doskonalenie morale żołnierzy i funkcjonariuszy służb mundurowych we współczesnych uwarunkowaniach</t>
  </si>
  <si>
    <t>Etos wojownika i ducha żołnierskiego</t>
  </si>
  <si>
    <t>Identyfikacja funkcjonariuszy służb mundurowych z wykonywanym zawodem</t>
  </si>
  <si>
    <t xml:space="preserve">Kapitał społeczny jako czynnik rozwoju wybranej grupy dyspozycyjnej </t>
  </si>
  <si>
    <t>Kompetencje społeczne w dowodzeniu i kierowaniu wybraną formacją w sferze bezpieczeństwa państwa</t>
  </si>
  <si>
    <t>Kształtowanie bezpieczeństwa społecznego poprzez programy edukacyjne</t>
  </si>
  <si>
    <t>8.</t>
  </si>
  <si>
    <t>Kształtowanie dyscypliny służbowej w wybranej formacji systemu bezpieczeństwa państwa</t>
  </si>
  <si>
    <t>9.</t>
  </si>
  <si>
    <t>Kształtowanie kompetencji społecznych i zawodowych funkcjonariuszy służb mundurowych</t>
  </si>
  <si>
    <t>10.</t>
  </si>
  <si>
    <t>Prewencja jako narzędzie wzmacniania bezpieczeństwa publicznego</t>
  </si>
  <si>
    <t>11.</t>
  </si>
  <si>
    <t>Prowadzenie profilaktyki wychowawczej oraz przeciwdziałanie patologiom społecznym w wybranej formacji grup dyspozycyjnych</t>
  </si>
  <si>
    <t>12.</t>
  </si>
  <si>
    <t>Selekcja wtórna w grupach dyspozycyjnych</t>
  </si>
  <si>
    <t>13.</t>
  </si>
  <si>
    <t>Sylwetka absolwenta Wydziału Nauk Społecznych  na podstawie analizy Kart Absolwenta</t>
  </si>
  <si>
    <t>14.</t>
  </si>
  <si>
    <t>Sytuacja społeczno-zawodowa funkcjonariuszy służb mundurowych</t>
  </si>
  <si>
    <t>15.</t>
  </si>
  <si>
    <t xml:space="preserve">Uwarunkowania adaptacji kobiet do ról zawodowych w wybranych formacjach grup dyspozycyjnych </t>
  </si>
  <si>
    <t>16.</t>
  </si>
  <si>
    <t>Uwarunkowania społeczne naboru do grup dyspozycyjnych</t>
  </si>
  <si>
    <t>17.</t>
  </si>
  <si>
    <t>Wizerunek dzielnicowych w opinii społeczności lokalnej</t>
  </si>
  <si>
    <t>18.</t>
  </si>
  <si>
    <t>Wizerunek wybranej formacji systemu bezpieczeństwa w opinii społeczności lokalnej</t>
  </si>
  <si>
    <t>19.</t>
  </si>
  <si>
    <t>Wizerunek weteranów Wojska Polskiego</t>
  </si>
  <si>
    <t>20.</t>
  </si>
  <si>
    <t>Wybrane aspekty służby formacji ulokowanej w systemie bezpieczeństwa publicznego</t>
  </si>
  <si>
    <t>21.</t>
  </si>
  <si>
    <t>Zagrożenia jako źródła stresu w środowisku zawodowym wybranej formacji systemu bezpieczeństwa państwa</t>
  </si>
  <si>
    <t>22.</t>
  </si>
  <si>
    <t>Zróżnicowanie społeczne w wybranej formacji systemu bezpieczeństwa państwa</t>
  </si>
  <si>
    <t>semestr 3</t>
  </si>
  <si>
    <t>Teoria i praktyka studiów nad bezpieczeństwem</t>
  </si>
  <si>
    <t>Prof. dr hab. Maciejewski Jan</t>
  </si>
  <si>
    <r>
      <t>Ekonomia</t>
    </r>
    <r>
      <rPr>
        <vertAlign val="superscript"/>
        <sz val="14"/>
        <rFont val="Arial Narrow"/>
        <family val="2"/>
        <charset val="238"/>
      </rPr>
      <t>(</t>
    </r>
    <r>
      <rPr>
        <sz val="14"/>
        <rFont val="Arial Narrow"/>
        <family val="2"/>
        <charset val="238"/>
      </rPr>
      <t>*</t>
    </r>
    <r>
      <rPr>
        <vertAlign val="superscript"/>
        <sz val="14"/>
        <rFont val="Arial Narrow"/>
        <family val="2"/>
        <charset val="238"/>
      </rPr>
      <t>)</t>
    </r>
  </si>
  <si>
    <t>Przedmioty specjalnościowe (kontynuacja)</t>
  </si>
  <si>
    <t>Trening psychomotoryczny w służbach specjalnych</t>
  </si>
  <si>
    <t xml:space="preserve">Negocjacje w sytuacjach kryzysowych </t>
  </si>
  <si>
    <t>Globalizacja i problemy społeczne współczesnego świata</t>
  </si>
  <si>
    <t>Dr M. Bodziany</t>
  </si>
  <si>
    <t>Stres traumatyczny w złożonych sytuacjach zawodowych</t>
  </si>
  <si>
    <t>Samoobrona w taktyce i technikach interwencji policyjnej</t>
  </si>
  <si>
    <r>
      <t xml:space="preserve">Terroryzm i jego zwalczanie </t>
    </r>
    <r>
      <rPr>
        <vertAlign val="superscript"/>
        <sz val="14"/>
        <rFont val="Arial Narrow"/>
        <family val="2"/>
        <charset val="238"/>
      </rPr>
      <t>(#)</t>
    </r>
  </si>
  <si>
    <r>
      <t>Zarządzanie ryzykiem</t>
    </r>
    <r>
      <rPr>
        <vertAlign val="superscript"/>
        <sz val="14"/>
        <rFont val="Arial Narrow"/>
        <family val="2"/>
        <charset val="238"/>
      </rPr>
      <t>(</t>
    </r>
    <r>
      <rPr>
        <sz val="14"/>
        <rFont val="Arial Narrow"/>
        <family val="2"/>
        <charset val="238"/>
      </rPr>
      <t>*</t>
    </r>
    <r>
      <rPr>
        <vertAlign val="superscript"/>
        <sz val="14"/>
        <rFont val="Arial Narrow"/>
        <family val="2"/>
        <charset val="238"/>
      </rPr>
      <t>)</t>
    </r>
  </si>
  <si>
    <t>Przemyt i jego wymiary</t>
  </si>
  <si>
    <r>
      <t>Zamówienia publiczne i procedury odwoławcze</t>
    </r>
    <r>
      <rPr>
        <vertAlign val="superscript"/>
        <sz val="14"/>
        <rFont val="Arial Narrow"/>
        <family val="2"/>
        <charset val="238"/>
      </rPr>
      <t>(</t>
    </r>
    <r>
      <rPr>
        <sz val="14"/>
        <rFont val="Arial Narrow"/>
        <family val="2"/>
        <charset val="238"/>
      </rPr>
      <t>*</t>
    </r>
    <r>
      <rPr>
        <vertAlign val="superscript"/>
        <sz val="14"/>
        <rFont val="Arial Narrow"/>
        <family val="2"/>
        <charset val="238"/>
      </rPr>
      <t>)</t>
    </r>
  </si>
  <si>
    <t>Prof. dr hab. K. Kiczka</t>
  </si>
  <si>
    <t xml:space="preserve">Kapitał społeczny i jego wymiary </t>
  </si>
  <si>
    <t>Biopolityka i bioetyka</t>
  </si>
  <si>
    <t>Mgr W. Mackiewicz</t>
  </si>
  <si>
    <t>Socjologia mniejszości społecznych</t>
  </si>
  <si>
    <t>Prof. dr hab. Dorota Majka-Rostek</t>
  </si>
  <si>
    <t>Konflikty społeczne i  sposoby ich rozwiązywania</t>
  </si>
  <si>
    <t>Mediacje społeczne</t>
  </si>
  <si>
    <t>Kreowanie wizerunku instytucji publicznych</t>
  </si>
  <si>
    <t>semestr 4</t>
  </si>
  <si>
    <t>Problemy społeczno-gospodarcze na polskich pograniczach</t>
  </si>
  <si>
    <t>Prof. dr hab. Zb. Kurcz</t>
  </si>
  <si>
    <r>
      <t>Operacje pokojowe i misje stabilizacyjne</t>
    </r>
    <r>
      <rPr>
        <vertAlign val="superscript"/>
        <sz val="14"/>
        <rFont val="Arial Narrow"/>
        <family val="2"/>
        <charset val="238"/>
      </rPr>
      <t>(#)</t>
    </r>
  </si>
  <si>
    <r>
      <t>Warsztaty z zarządzania w sytuacjach kryzysowych</t>
    </r>
    <r>
      <rPr>
        <vertAlign val="superscript"/>
        <sz val="14"/>
        <rFont val="Arial Narrow"/>
        <family val="2"/>
        <charset val="238"/>
      </rPr>
      <t>(</t>
    </r>
    <r>
      <rPr>
        <sz val="14"/>
        <rFont val="Arial Narrow"/>
        <family val="2"/>
        <charset val="238"/>
      </rPr>
      <t>*</t>
    </r>
    <r>
      <rPr>
        <vertAlign val="superscript"/>
        <sz val="14"/>
        <rFont val="Arial Narrow"/>
        <family val="2"/>
        <charset val="238"/>
      </rPr>
      <t>)</t>
    </r>
  </si>
  <si>
    <t>Współpraca cywilno-wojskowa w konfliktach zbrojnych</t>
  </si>
  <si>
    <t>Dr Zb. Kuźniar</t>
  </si>
  <si>
    <t>Polski system penitencjarny</t>
  </si>
  <si>
    <t>Dr Robert Frei</t>
  </si>
  <si>
    <r>
      <t>Zarządzanie sektorem publicznym</t>
    </r>
    <r>
      <rPr>
        <vertAlign val="superscript"/>
        <sz val="14"/>
        <rFont val="Arial Narrow"/>
        <family val="2"/>
        <charset val="238"/>
      </rPr>
      <t>(</t>
    </r>
    <r>
      <rPr>
        <sz val="14"/>
        <rFont val="Arial Narrow"/>
        <family val="2"/>
        <charset val="238"/>
      </rPr>
      <t>*</t>
    </r>
    <r>
      <rPr>
        <vertAlign val="superscript"/>
        <sz val="14"/>
        <rFont val="Arial Narrow"/>
        <family val="2"/>
        <charset val="238"/>
      </rPr>
      <t>)</t>
    </r>
  </si>
  <si>
    <t>Zderzenia cywilizacji jako osie konfliktów społecznych</t>
  </si>
  <si>
    <t>Wielokulturowość we współczesnym świecie</t>
  </si>
  <si>
    <r>
      <t>Socjolog i zarządzanie zasobami ludzkimi w sektorze bezpieczeństwa</t>
    </r>
    <r>
      <rPr>
        <vertAlign val="superscript"/>
        <sz val="14"/>
        <rFont val="Arial Narrow"/>
        <family val="2"/>
        <charset val="238"/>
      </rPr>
      <t>(</t>
    </r>
    <r>
      <rPr>
        <sz val="14"/>
        <rFont val="Arial Narrow"/>
        <family val="2"/>
        <charset val="238"/>
      </rPr>
      <t>*</t>
    </r>
    <r>
      <rPr>
        <vertAlign val="superscript"/>
        <sz val="14"/>
        <rFont val="Arial Narrow"/>
        <family val="2"/>
        <charset val="238"/>
      </rPr>
      <t>)</t>
    </r>
  </si>
  <si>
    <t>Między kulturą Islamu a kulturą Zachodu</t>
  </si>
  <si>
    <t>Polityczne aspekty bezpieczeństwa</t>
  </si>
  <si>
    <t>Prof. dr hab. A. Czajowski</t>
  </si>
  <si>
    <t xml:space="preserve">Badania ewaluacyjne i audyty badawcze </t>
  </si>
  <si>
    <t>Komercjalizacja badań społecznych</t>
  </si>
  <si>
    <t>Prof. dr hab. Danuta Zalewska</t>
  </si>
  <si>
    <t>Rola mediów w sytuacji kryzysowej</t>
  </si>
  <si>
    <t>Dr I. Wojska-Zogata</t>
  </si>
  <si>
    <t>Projektowanie i prowadzenie szkoleń w sektorze bezpieczeństwa</t>
  </si>
  <si>
    <t>Badania współzależności instytucji publicznych</t>
  </si>
  <si>
    <r>
      <t xml:space="preserve">Objaśnienie skrótów: </t>
    </r>
    <r>
      <rPr>
        <b/>
        <sz val="14"/>
        <rFont val="Arial Narrow"/>
        <family val="2"/>
        <charset val="238"/>
      </rPr>
      <t xml:space="preserve">E </t>
    </r>
    <r>
      <rPr>
        <sz val="14"/>
        <rFont val="Arial Narrow"/>
        <family val="2"/>
        <charset val="238"/>
      </rPr>
      <t xml:space="preserve">– egzamin, </t>
    </r>
    <r>
      <rPr>
        <b/>
        <sz val="14"/>
        <rFont val="Arial Narrow"/>
        <family val="2"/>
        <charset val="238"/>
      </rPr>
      <t>Zo</t>
    </r>
    <r>
      <rPr>
        <sz val="14"/>
        <rFont val="Arial Narrow"/>
        <family val="2"/>
        <charset val="238"/>
      </rPr>
      <t xml:space="preserve"> – zaliczenie na ocenę</t>
    </r>
  </si>
  <si>
    <r>
      <t xml:space="preserve">Program treści podstawowych, kierunkowych i pozostałych - </t>
    </r>
    <r>
      <rPr>
        <b/>
        <sz val="14"/>
        <rFont val="Arial Narrow"/>
        <family val="2"/>
        <charset val="238"/>
      </rPr>
      <t>920 godz.</t>
    </r>
  </si>
  <si>
    <r>
      <t xml:space="preserve">Przedmioty do wyboru stanowią </t>
    </r>
    <r>
      <rPr>
        <b/>
        <sz val="14"/>
        <rFont val="Arial Narrow"/>
        <family val="2"/>
        <charset val="238"/>
      </rPr>
      <t>61 ECTS</t>
    </r>
    <r>
      <rPr>
        <sz val="14"/>
        <rFont val="Arial Narrow"/>
        <family val="2"/>
        <charset val="238"/>
      </rPr>
      <t xml:space="preserve"> (50,8 % całkowiej puli ECTS).</t>
    </r>
  </si>
  <si>
    <r>
      <t xml:space="preserve">Przedmioty oznaczone </t>
    </r>
    <r>
      <rPr>
        <i/>
        <sz val="14"/>
        <rFont val="Arial Narrow"/>
        <family val="2"/>
        <charset val="238"/>
      </rPr>
      <t>gwiazdką</t>
    </r>
    <r>
      <rPr>
        <sz val="14"/>
        <rFont val="Arial Narrow"/>
        <family val="2"/>
        <charset val="238"/>
      </rPr>
      <t xml:space="preserve"> </t>
    </r>
    <r>
      <rPr>
        <b/>
        <vertAlign val="superscript"/>
        <sz val="14"/>
        <rFont val="Arial Narrow"/>
        <family val="2"/>
        <charset val="238"/>
      </rPr>
      <t>(</t>
    </r>
    <r>
      <rPr>
        <b/>
        <sz val="14"/>
        <rFont val="Arial Narrow"/>
        <family val="2"/>
        <charset val="238"/>
      </rPr>
      <t>*</t>
    </r>
    <r>
      <rPr>
        <b/>
        <vertAlign val="superscript"/>
        <sz val="14"/>
        <rFont val="Arial Narrow"/>
        <family val="2"/>
        <charset val="238"/>
      </rPr>
      <t>)</t>
    </r>
    <r>
      <rPr>
        <sz val="14"/>
        <rFont val="Arial Narrow"/>
        <family val="2"/>
        <charset val="238"/>
      </rPr>
      <t xml:space="preserve"> spełniają kryteria Uchwały Nr 17/2015 Senatu UWr (§ 7.1.pkt.6).</t>
    </r>
  </si>
  <si>
    <r>
      <t xml:space="preserve">Przedmioty oznaczone symbolem </t>
    </r>
    <r>
      <rPr>
        <i/>
        <sz val="14"/>
        <rFont val="Arial Narrow"/>
        <family val="2"/>
        <charset val="238"/>
      </rPr>
      <t>hash</t>
    </r>
    <r>
      <rPr>
        <sz val="14"/>
        <rFont val="Arial Narrow"/>
        <family val="2"/>
        <charset val="238"/>
      </rPr>
      <t xml:space="preserve"> </t>
    </r>
    <r>
      <rPr>
        <b/>
        <vertAlign val="superscript"/>
        <sz val="14"/>
        <rFont val="Arial Narrow"/>
        <family val="2"/>
        <charset val="238"/>
      </rPr>
      <t>(#)</t>
    </r>
    <r>
      <rPr>
        <sz val="14"/>
        <rFont val="Arial Narrow"/>
        <family val="2"/>
        <charset val="238"/>
      </rPr>
      <t xml:space="preserve"> spełniają kryteria Uchwały Nr 17/2015 Senatu UWr (§ 7.1.pkt.6) w treściach programowych.</t>
    </r>
  </si>
  <si>
    <t>Wybrane problemy socjologii szczegółowych I (wybór 1 z 3: np. S. medycyny, S.prawa, S.społeczności lokalnych, S. techniki)</t>
  </si>
  <si>
    <t xml:space="preserve">od roku akademickiego  2016/17                                            </t>
  </si>
  <si>
    <r>
      <t xml:space="preserve">Specjalność: </t>
    </r>
    <r>
      <rPr>
        <b/>
        <sz val="14"/>
        <rFont val="Arial Narrow"/>
        <family val="2"/>
        <charset val="238"/>
      </rPr>
      <t>Socjologia bezpieczeństwa i porządku publicznego</t>
    </r>
  </si>
  <si>
    <t>Psychologia społeczna w sytuacji zagrożeń</t>
  </si>
  <si>
    <t>Anatomia propagandy</t>
  </si>
  <si>
    <t>Kultura bezpieczeństwa w systemach antropotechnicznych</t>
  </si>
  <si>
    <t>Ochrona danych tajnych i niejawnych</t>
  </si>
  <si>
    <t>Zarządzanie w sektorze publicznym</t>
  </si>
  <si>
    <t>Współczesne zagrożenia ładu społecznego</t>
  </si>
  <si>
    <t>Teoria i praktyka badań ewaluacyjnych</t>
  </si>
  <si>
    <t xml:space="preserve">od roku akademickiego  2017/18                                            </t>
  </si>
  <si>
    <t>Kierunek: Socjologia grup dyspozycyjnych, studia I stopnia</t>
  </si>
  <si>
    <t>Tryb studiów: Niestacjonarny</t>
  </si>
  <si>
    <t xml:space="preserve">Od roku akademickiego  2017/18                               </t>
  </si>
  <si>
    <t>Proponowana obsada:</t>
  </si>
  <si>
    <t>Forma zaliczenia:</t>
  </si>
  <si>
    <t>Pula ECTS:</t>
  </si>
  <si>
    <t>Semestr zimowy</t>
  </si>
  <si>
    <t>Semestr letni</t>
  </si>
  <si>
    <t>Matryca efektów kształcenia metod i form ich realizacji oraz metod weryfikacji (Uchwała Nr 75/2013)</t>
  </si>
  <si>
    <t>K1A_W01</t>
  </si>
  <si>
    <t>K1A_W02</t>
  </si>
  <si>
    <t>K1A_W03</t>
  </si>
  <si>
    <t>K1A_W04</t>
  </si>
  <si>
    <t>K1A_W05</t>
  </si>
  <si>
    <t>K1A_W06</t>
  </si>
  <si>
    <t>K1A_W07</t>
  </si>
  <si>
    <t>K1A_W08</t>
  </si>
  <si>
    <t>K1A_W09</t>
  </si>
  <si>
    <t>K1A_W10</t>
  </si>
  <si>
    <t>K1A_W11</t>
  </si>
  <si>
    <t>K1A_W12</t>
  </si>
  <si>
    <t>K1A_W13</t>
  </si>
  <si>
    <t>K1A_U01</t>
  </si>
  <si>
    <t>K1A_U02</t>
  </si>
  <si>
    <t>K1A_U03</t>
  </si>
  <si>
    <t>K1A_U04</t>
  </si>
  <si>
    <t>K1A_U05</t>
  </si>
  <si>
    <t>K1A_U06</t>
  </si>
  <si>
    <t>K1A_U07</t>
  </si>
  <si>
    <t>K1A_U08</t>
  </si>
  <si>
    <t>K1A_U09</t>
  </si>
  <si>
    <t>K1A_U10</t>
  </si>
  <si>
    <t>K1A_U11</t>
  </si>
  <si>
    <t>K1A_U12</t>
  </si>
  <si>
    <t>K1A_K01</t>
  </si>
  <si>
    <t>K1A_K02</t>
  </si>
  <si>
    <t>K1A_K03</t>
  </si>
  <si>
    <t>K1A_K04</t>
  </si>
  <si>
    <t>K1A_K05</t>
  </si>
  <si>
    <t>K1A_K06</t>
  </si>
  <si>
    <t>K1A_K07</t>
  </si>
  <si>
    <t>K1A_K08</t>
  </si>
  <si>
    <t>2,3,4, 5</t>
  </si>
  <si>
    <r>
      <t xml:space="preserve">Socjologia ryzyka </t>
    </r>
    <r>
      <rPr>
        <b/>
        <sz val="20"/>
        <color theme="1"/>
        <rFont val="Calibri"/>
        <family val="2"/>
        <charset val="238"/>
        <scheme val="minor"/>
      </rPr>
      <t xml:space="preserve">LUB </t>
    </r>
    <r>
      <rPr>
        <sz val="20"/>
        <color theme="1"/>
        <rFont val="Calibri"/>
        <family val="2"/>
        <charset val="238"/>
        <scheme val="minor"/>
      </rPr>
      <t>Socjologia cywilizacji</t>
    </r>
  </si>
  <si>
    <r>
      <t>Antropologia kulturowa</t>
    </r>
    <r>
      <rPr>
        <b/>
        <sz val="20"/>
        <color rgb="FFFF0000"/>
        <rFont val="Calibri"/>
        <family val="2"/>
        <charset val="238"/>
        <scheme val="minor"/>
      </rPr>
      <t xml:space="preserve"> LUB </t>
    </r>
    <r>
      <rPr>
        <sz val="20"/>
        <color rgb="FFFF0000"/>
        <rFont val="Calibri"/>
        <family val="2"/>
        <charset val="238"/>
        <scheme val="minor"/>
      </rPr>
      <t xml:space="preserve">Socjologia zmian społecznych </t>
    </r>
  </si>
  <si>
    <r>
      <t xml:space="preserve">Psychologia społeczna w sytuacji zagrożeń </t>
    </r>
    <r>
      <rPr>
        <b/>
        <sz val="20"/>
        <color theme="1"/>
        <rFont val="Calibri"/>
        <family val="2"/>
        <charset val="238"/>
        <scheme val="minor"/>
      </rPr>
      <t>LUB</t>
    </r>
    <r>
      <rPr>
        <sz val="20"/>
        <color theme="1"/>
        <rFont val="Calibri"/>
        <family val="2"/>
        <charset val="238"/>
        <scheme val="minor"/>
      </rPr>
      <t xml:space="preserve"> Komunikacja w grupach dyspozycyjnych</t>
    </r>
  </si>
  <si>
    <t>Filozoficzne aspekty ochrony praw człowieka</t>
  </si>
  <si>
    <t>Metodologia badań jakościowych</t>
  </si>
  <si>
    <t>dr Olga Nowaczyk</t>
  </si>
  <si>
    <r>
      <t xml:space="preserve">Współczesne problemy socjologiczne </t>
    </r>
    <r>
      <rPr>
        <b/>
        <sz val="20"/>
        <color theme="1"/>
        <rFont val="Calibri"/>
        <family val="2"/>
        <charset val="238"/>
        <scheme val="minor"/>
      </rPr>
      <t>LUB</t>
    </r>
    <r>
      <rPr>
        <sz val="20"/>
        <color theme="1"/>
        <rFont val="Calibri"/>
        <family val="2"/>
        <charset val="238"/>
        <scheme val="minor"/>
      </rPr>
      <t xml:space="preserve"> Rodzaje i źródła współczesnych zagrożeń bezpieczeństwa</t>
    </r>
  </si>
  <si>
    <r>
      <t xml:space="preserve">Socjologia edukacji i wychowania </t>
    </r>
    <r>
      <rPr>
        <b/>
        <sz val="20"/>
        <color theme="1"/>
        <rFont val="Calibri"/>
        <family val="2"/>
        <charset val="238"/>
        <scheme val="minor"/>
      </rPr>
      <t xml:space="preserve">LUB </t>
    </r>
    <r>
      <rPr>
        <sz val="20"/>
        <color theme="1"/>
        <rFont val="Calibri"/>
        <family val="2"/>
        <charset val="238"/>
        <scheme val="minor"/>
      </rPr>
      <t>Treningi komunikacji w grupach dyspozycyjnych</t>
    </r>
  </si>
  <si>
    <r>
      <t xml:space="preserve">Gospodarowanie mieniem publicznym </t>
    </r>
    <r>
      <rPr>
        <b/>
        <sz val="20"/>
        <color theme="1"/>
        <rFont val="Calibri"/>
        <family val="2"/>
        <charset val="238"/>
        <scheme val="minor"/>
      </rPr>
      <t>LUB</t>
    </r>
    <r>
      <rPr>
        <sz val="20"/>
        <color theme="1"/>
        <rFont val="Calibri"/>
        <family val="2"/>
        <charset val="238"/>
        <scheme val="minor"/>
      </rPr>
      <t xml:space="preserve"> Ekonomia społeczna</t>
    </r>
  </si>
  <si>
    <r>
      <rPr>
        <sz val="20"/>
        <color rgb="FFFF0000"/>
        <rFont val="Calibri"/>
        <family val="2"/>
        <charset val="238"/>
        <scheme val="minor"/>
      </rPr>
      <t xml:space="preserve">Konstytucjonalnoprawne podstawy bezpieczeństwa </t>
    </r>
    <r>
      <rPr>
        <b/>
        <sz val="20"/>
        <color theme="1"/>
        <rFont val="Calibri"/>
        <family val="2"/>
        <charset val="238"/>
        <scheme val="minor"/>
      </rPr>
      <t>LUB</t>
    </r>
    <r>
      <rPr>
        <sz val="20"/>
        <color theme="1"/>
        <rFont val="Calibri"/>
        <family val="2"/>
        <charset val="238"/>
        <scheme val="minor"/>
      </rPr>
      <t xml:space="preserve"> Safety Culture i złożone systemy antropotechniczne</t>
    </r>
  </si>
  <si>
    <t>???? / dr M. Stochmal</t>
  </si>
  <si>
    <t>Specjalność (do wyboru 1 z 4)</t>
  </si>
  <si>
    <t>Specjalność: Bezpieczeństwo w dyspozycyjnych systemach  militarnych</t>
  </si>
  <si>
    <t>Specjalność: Bezpieczeństwo w dyspozycyjnych systemach  paramilitarnych</t>
  </si>
  <si>
    <t xml:space="preserve">Przestępczość zorganizowana </t>
  </si>
  <si>
    <t>Metody i techniki oceny ryzyka i zagrożeń paramilitarnych</t>
  </si>
  <si>
    <t xml:space="preserve">Specjalność: Bezpieczeństwo w dyspozycyjnych systemach   cywilnych </t>
  </si>
  <si>
    <t>Służba cywilna w Polsce</t>
  </si>
  <si>
    <t>Bezpieczeństwo informacji</t>
  </si>
  <si>
    <t>Specjalność: Bezpieczeństwo w systemach logistycznych</t>
  </si>
  <si>
    <t>Podstawy logistyki</t>
  </si>
  <si>
    <t>dr inż. Waldemar Andrzejewski</t>
  </si>
  <si>
    <t>Transport i środki transportu</t>
  </si>
  <si>
    <t>mgr Marciniak Krzysztof</t>
  </si>
  <si>
    <t>Specjalność: Logistyka</t>
  </si>
  <si>
    <t>Marketing usług logistycznych</t>
  </si>
  <si>
    <t>dr Małgorzata Stochmal</t>
  </si>
  <si>
    <t>dr Irena Wolska-Zogata</t>
  </si>
  <si>
    <t xml:space="preserve">Socjologia polityki  </t>
  </si>
  <si>
    <r>
      <t>Socjologia zawodu</t>
    </r>
    <r>
      <rPr>
        <strike/>
        <sz val="20"/>
        <color rgb="FFFF0000"/>
        <rFont val="Calibri"/>
        <family val="2"/>
        <charset val="238"/>
        <scheme val="minor"/>
      </rPr>
      <t xml:space="preserve"> </t>
    </r>
  </si>
  <si>
    <r>
      <t xml:space="preserve">Prawne aspekty zarządzania kryzysowego  </t>
    </r>
    <r>
      <rPr>
        <b/>
        <sz val="20"/>
        <color theme="1"/>
        <rFont val="Calibri"/>
        <family val="2"/>
        <charset val="238"/>
        <scheme val="minor"/>
      </rPr>
      <t>LUB</t>
    </r>
    <r>
      <rPr>
        <sz val="20"/>
        <color theme="1"/>
        <rFont val="Calibri"/>
        <family val="2"/>
        <charset val="238"/>
        <scheme val="minor"/>
      </rPr>
      <t xml:space="preserve"> Problematyka prawna w systemie ratowniczym</t>
    </r>
  </si>
  <si>
    <t>Specjalność (kontynuacja semestr V)</t>
  </si>
  <si>
    <t>Europejskie systemy bezpieczeństwa</t>
  </si>
  <si>
    <t>mgr Aneta Urbaniak</t>
  </si>
  <si>
    <t>Socjologia wojska</t>
  </si>
  <si>
    <t>Współpraca służb w miejscu zagrożenia</t>
  </si>
  <si>
    <t>Kryminologia – zagadnienia podstawowe</t>
  </si>
  <si>
    <t>Pierwsza pomoc przedlekarska</t>
  </si>
  <si>
    <t>Bezpieczeństwo energetyczne państwa</t>
  </si>
  <si>
    <t>Organizacje pożytku społecznego a bezpieczeństwo państwa</t>
  </si>
  <si>
    <t>Oszustwo w obrocie gospodarczym</t>
  </si>
  <si>
    <t>Infrastruktura logistyczna</t>
  </si>
  <si>
    <t>Bezpieczeństwo transportu morskiego</t>
  </si>
  <si>
    <t>dr Piekarski Michał</t>
  </si>
  <si>
    <t>Zarządzanie łańcuchami dostaw</t>
  </si>
  <si>
    <t>Bezpieczeństwo w systemach transportowych</t>
  </si>
  <si>
    <r>
      <t xml:space="preserve">Wybrane problemy personelu więziennego </t>
    </r>
    <r>
      <rPr>
        <b/>
        <sz val="20"/>
        <color theme="1"/>
        <rFont val="Calibri"/>
        <family val="2"/>
        <charset val="238"/>
        <scheme val="minor"/>
      </rPr>
      <t xml:space="preserve">LUB </t>
    </r>
    <r>
      <rPr>
        <sz val="20"/>
        <color theme="1"/>
        <rFont val="Calibri"/>
        <family val="2"/>
        <charset val="238"/>
        <scheme val="minor"/>
      </rPr>
      <t xml:space="preserve">Demografia społeczna a bezpieczeństwo </t>
    </r>
  </si>
  <si>
    <t>mgr A. Urbaniak / dr I. Wolska-Zogata</t>
  </si>
  <si>
    <t>dr hab. K. Dojwa-Turczyńska</t>
  </si>
  <si>
    <r>
      <t xml:space="preserve">Przedsiębiorczość* </t>
    </r>
    <r>
      <rPr>
        <b/>
        <sz val="20"/>
        <color theme="1"/>
        <rFont val="Calibri"/>
        <family val="2"/>
        <charset val="238"/>
        <scheme val="minor"/>
      </rPr>
      <t>LUB</t>
    </r>
    <r>
      <rPr>
        <sz val="20"/>
        <color theme="1"/>
        <rFont val="Calibri"/>
        <family val="2"/>
        <charset val="238"/>
        <scheme val="minor"/>
      </rPr>
      <t xml:space="preserve"> Gry decyzyjne</t>
    </r>
  </si>
  <si>
    <t>dr M. Stochmal</t>
  </si>
  <si>
    <t xml:space="preserve">Ochrona własności intelektualnych* </t>
  </si>
  <si>
    <t>Specjalność (kontynuacja semestr VI)</t>
  </si>
  <si>
    <t>Metody i techniki oceny ryzyka i zagrożeń militarnych</t>
  </si>
  <si>
    <t>Bezpieczeństwo europejskie</t>
  </si>
  <si>
    <t>dr hab. P. Turczyński</t>
  </si>
  <si>
    <t>Terroryzm międzynarodowy</t>
  </si>
  <si>
    <t>Prawo dowodowe</t>
  </si>
  <si>
    <t>mgr A. Urbaniak</t>
  </si>
  <si>
    <t>Interwencje kryzysowe</t>
  </si>
  <si>
    <t>Kreowanie zespołów zadaniowych</t>
  </si>
  <si>
    <t>dr hab. Katarzyna Djowa-Turczyńska</t>
  </si>
  <si>
    <t>Dyplomacja publiczna</t>
  </si>
  <si>
    <t>Partnerstwo publiczno-prywatne</t>
  </si>
  <si>
    <t>Europejskie systemy logistyczne</t>
  </si>
  <si>
    <t>Infrastruktura krytyczna</t>
  </si>
  <si>
    <t>dr Monika Zawratka-Czekaj</t>
  </si>
  <si>
    <t xml:space="preserve">Legenda: </t>
  </si>
  <si>
    <r>
      <t xml:space="preserve">Forma zaliczenia: </t>
    </r>
    <r>
      <rPr>
        <b/>
        <sz val="18"/>
        <color theme="1"/>
        <rFont val="Calibri"/>
        <family val="2"/>
        <charset val="238"/>
        <scheme val="minor"/>
      </rPr>
      <t xml:space="preserve">EX </t>
    </r>
    <r>
      <rPr>
        <sz val="18"/>
        <color theme="1"/>
        <rFont val="Calibri"/>
        <family val="2"/>
        <charset val="238"/>
        <scheme val="minor"/>
      </rPr>
      <t>– egzamin,</t>
    </r>
    <r>
      <rPr>
        <b/>
        <sz val="18"/>
        <color theme="1"/>
        <rFont val="Calibri"/>
        <family val="2"/>
        <charset val="238"/>
        <scheme val="minor"/>
      </rPr>
      <t xml:space="preserve"> ST </t>
    </r>
    <r>
      <rPr>
        <sz val="18"/>
        <color theme="1"/>
        <rFont val="Calibri"/>
        <family val="2"/>
        <charset val="238"/>
        <scheme val="minor"/>
      </rPr>
      <t>– zaliczenie na ocenę</t>
    </r>
  </si>
  <si>
    <r>
      <t xml:space="preserve">Program treści podstawowych, kierunkowych i pozostałych - </t>
    </r>
    <r>
      <rPr>
        <b/>
        <sz val="18"/>
        <color theme="1"/>
        <rFont val="Calibri"/>
        <family val="2"/>
        <charset val="238"/>
        <scheme val="minor"/>
      </rPr>
      <t>1350 godz.</t>
    </r>
    <r>
      <rPr>
        <sz val="18"/>
        <color theme="1"/>
        <rFont val="Calibri"/>
        <family val="2"/>
        <charset val="238"/>
        <scheme val="minor"/>
      </rPr>
      <t xml:space="preserve"> (z lektoratami języków obcych oraz wychowaniem fizycznym).</t>
    </r>
  </si>
  <si>
    <r>
      <t xml:space="preserve">Studenci podejmujący studia od roku akademickiego 2017/18 realizują program studiów w oparciu Krajowe Ramy Kwalifikacji, tj. wytyczne określone w </t>
    </r>
    <r>
      <rPr>
        <b/>
        <sz val="18"/>
        <color theme="1"/>
        <rFont val="Calibri"/>
        <family val="2"/>
        <charset val="238"/>
        <scheme val="minor"/>
      </rPr>
      <t>Uchwale Nr 108/2012</t>
    </r>
    <r>
      <rPr>
        <sz val="18"/>
        <color theme="1"/>
        <rFont val="Calibri"/>
        <family val="2"/>
        <charset val="238"/>
        <scheme val="minor"/>
      </rPr>
      <t xml:space="preserve"> (z późn. zm.),</t>
    </r>
    <r>
      <rPr>
        <b/>
        <sz val="18"/>
        <color theme="1"/>
        <rFont val="Calibri"/>
        <family val="2"/>
        <charset val="238"/>
        <scheme val="minor"/>
      </rPr>
      <t xml:space="preserve"> </t>
    </r>
    <r>
      <rPr>
        <sz val="18"/>
        <color theme="1"/>
        <rFont val="Calibri"/>
        <family val="2"/>
        <charset val="238"/>
        <scheme val="minor"/>
      </rPr>
      <t>Zarządzenia Nr 44/2013 -</t>
    </r>
    <r>
      <rPr>
        <b/>
        <sz val="18"/>
        <color theme="1"/>
        <rFont val="Calibri"/>
        <family val="2"/>
        <charset val="238"/>
        <scheme val="minor"/>
      </rPr>
      <t xml:space="preserve"> lektoraty (</t>
    </r>
    <r>
      <rPr>
        <sz val="18"/>
        <color theme="1"/>
        <rFont val="Calibri"/>
        <family val="2"/>
        <charset val="238"/>
        <scheme val="minor"/>
      </rPr>
      <t xml:space="preserve">z późn. zm.) oraz Zarządzenia Nr 115/2013 - </t>
    </r>
    <r>
      <rPr>
        <b/>
        <sz val="18"/>
        <color theme="1"/>
        <rFont val="Calibri"/>
        <family val="2"/>
        <charset val="238"/>
        <scheme val="minor"/>
      </rPr>
      <t xml:space="preserve">praktyki </t>
    </r>
    <r>
      <rPr>
        <sz val="18"/>
        <color theme="1"/>
        <rFont val="Calibri"/>
        <family val="2"/>
        <charset val="238"/>
        <scheme val="minor"/>
      </rPr>
      <t>(http://bip.uni.wroc.pl).</t>
    </r>
  </si>
  <si>
    <t>Matryca efektów kształcenia metod i form ich realizacji oraz metod weryfikacji dla kierunku SOCJOLOGIA GRUP DYSPOZYCYJNYCH, studia stacjonarne II stopnia</t>
  </si>
  <si>
    <r>
      <t xml:space="preserve">Kierunek: </t>
    </r>
    <r>
      <rPr>
        <b/>
        <sz val="15"/>
        <rFont val="Arial Narrow"/>
        <family val="2"/>
        <charset val="238"/>
      </rPr>
      <t>Socjologia grup dyspozycyjnych, studia II stopnia</t>
    </r>
  </si>
  <si>
    <t xml:space="preserve">od roku akademickiego  2017/18                                </t>
  </si>
  <si>
    <t>Zakładane kierunkowe efekty kształcenia Uchwała  Nr 29/2016</t>
  </si>
  <si>
    <t>Problematyka zapewniania bezpieczeństwa i porządku publicznego</t>
  </si>
  <si>
    <t>dr Manika Zawartka-Czekaj</t>
  </si>
  <si>
    <t>Projekt badawczy</t>
  </si>
  <si>
    <t>Warsztaty terenowe</t>
  </si>
  <si>
    <t>.7-9.</t>
  </si>
  <si>
    <t>Konflikty zbrojne XXI wieku</t>
  </si>
  <si>
    <t>Specjalność: Zarządzanie strukturami logistycznymi</t>
  </si>
  <si>
    <t>Logistyka stosowana</t>
  </si>
  <si>
    <t>Transport morski</t>
  </si>
  <si>
    <t>Logistyczna obsługa klienta</t>
  </si>
  <si>
    <t>prof. dr hab. Jan Maciejewski</t>
  </si>
  <si>
    <t>Dr Irena Wolska-Zogata</t>
  </si>
  <si>
    <t>Zarządzanie kryzysowe w administracji publicznej</t>
  </si>
  <si>
    <r>
      <t>Zarządzanie projektami</t>
    </r>
    <r>
      <rPr>
        <vertAlign val="superscript"/>
        <sz val="15"/>
        <rFont val="Arial Narrow"/>
        <family val="2"/>
        <charset val="238"/>
      </rPr>
      <t>(</t>
    </r>
    <r>
      <rPr>
        <sz val="15"/>
        <rFont val="Arial Narrow"/>
        <family val="2"/>
        <charset val="238"/>
      </rPr>
      <t>*</t>
    </r>
    <r>
      <rPr>
        <vertAlign val="superscript"/>
        <sz val="15"/>
        <rFont val="Arial Narrow"/>
        <family val="2"/>
        <charset val="238"/>
      </rPr>
      <t>)</t>
    </r>
  </si>
  <si>
    <t>Ekonomia</t>
  </si>
  <si>
    <t>.6-8.</t>
  </si>
  <si>
    <t>Kultura korporacyjna</t>
  </si>
  <si>
    <t>dr Wojska-Zogata Irena</t>
  </si>
  <si>
    <t>Instrumenty zarządzania w łańcuchu dostaw</t>
  </si>
  <si>
    <t>Zarządzanie marketingowe</t>
  </si>
  <si>
    <t>Terroryzm i jego zwalczanie</t>
  </si>
  <si>
    <t>Zarządzanie ryzykiem</t>
  </si>
  <si>
    <t>Zamówienia publiczne i procedury odwoławcze</t>
  </si>
  <si>
    <t>Korupcja gospodarcza</t>
  </si>
  <si>
    <t>.4-6.</t>
  </si>
  <si>
    <t>Operacje pokojowe i misje stabilizacyjne</t>
  </si>
  <si>
    <t>Warsztaty z zarządzania w sytuacjach kryzysowych</t>
  </si>
  <si>
    <t>Logistyka w przedsiębiorstwie</t>
  </si>
  <si>
    <t>Logistyka miejska</t>
  </si>
  <si>
    <t>dr Monika Zawartka-Czekaj</t>
  </si>
  <si>
    <t>Ekonomika transportu</t>
  </si>
  <si>
    <t>Zarządzanie sektorem publicznym</t>
  </si>
  <si>
    <t>Socjolog i zarządzanie zasobami ludzkimi w sektorze bezpieczeństwa</t>
  </si>
  <si>
    <t>Kierunek: Socjologia grup dyspozycyjnych, studia II stopnia</t>
  </si>
  <si>
    <t>Tryb: niestacjonarny</t>
  </si>
  <si>
    <t>Objaśnienie skrótów:</t>
  </si>
  <si>
    <r>
      <t xml:space="preserve"> </t>
    </r>
    <r>
      <rPr>
        <b/>
        <sz val="16"/>
        <rFont val="Arial Narrow"/>
        <family val="2"/>
        <charset val="238"/>
      </rPr>
      <t xml:space="preserve">E </t>
    </r>
    <r>
      <rPr>
        <sz val="16"/>
        <rFont val="Arial Narrow"/>
        <family val="2"/>
        <charset val="238"/>
      </rPr>
      <t xml:space="preserve">– egzamin, </t>
    </r>
    <r>
      <rPr>
        <b/>
        <sz val="16"/>
        <rFont val="Arial Narrow"/>
        <family val="2"/>
        <charset val="238"/>
      </rPr>
      <t>Zo</t>
    </r>
    <r>
      <rPr>
        <sz val="16"/>
        <rFont val="Arial Narrow"/>
        <family val="2"/>
        <charset val="238"/>
      </rPr>
      <t xml:space="preserve"> – zaliczenie na ocenę</t>
    </r>
  </si>
  <si>
    <r>
      <t xml:space="preserve">Program treści podstawowych, kierunkowych i pozostałych - </t>
    </r>
    <r>
      <rPr>
        <b/>
        <sz val="16"/>
        <rFont val="Arial Narrow"/>
        <family val="2"/>
        <charset val="238"/>
      </rPr>
      <t>640 godz.</t>
    </r>
  </si>
  <si>
    <r>
      <t xml:space="preserve">Przedmioty do wyboru stanowią </t>
    </r>
    <r>
      <rPr>
        <b/>
        <sz val="16"/>
        <rFont val="Arial Narrow"/>
        <family val="2"/>
        <charset val="238"/>
      </rPr>
      <t>61 ECTS</t>
    </r>
    <r>
      <rPr>
        <sz val="16"/>
        <rFont val="Arial Narrow"/>
        <family val="2"/>
        <charset val="238"/>
      </rPr>
      <t xml:space="preserve"> (50,8 % całkowiej puli ECTS).</t>
    </r>
  </si>
  <si>
    <r>
      <t xml:space="preserve">Przedmioty oznaczone </t>
    </r>
    <r>
      <rPr>
        <i/>
        <sz val="16"/>
        <rFont val="Arial Narrow"/>
        <family val="2"/>
        <charset val="238"/>
      </rPr>
      <t>gwiazdką</t>
    </r>
    <r>
      <rPr>
        <sz val="16"/>
        <rFont val="Arial Narrow"/>
        <family val="2"/>
        <charset val="238"/>
      </rPr>
      <t xml:space="preserve"> </t>
    </r>
    <r>
      <rPr>
        <b/>
        <vertAlign val="superscript"/>
        <sz val="16"/>
        <rFont val="Arial Narrow"/>
        <family val="2"/>
        <charset val="238"/>
      </rPr>
      <t>(</t>
    </r>
    <r>
      <rPr>
        <b/>
        <sz val="16"/>
        <rFont val="Arial Narrow"/>
        <family val="2"/>
        <charset val="238"/>
      </rPr>
      <t>*</t>
    </r>
    <r>
      <rPr>
        <b/>
        <vertAlign val="superscript"/>
        <sz val="16"/>
        <rFont val="Arial Narrow"/>
        <family val="2"/>
        <charset val="238"/>
      </rPr>
      <t>)</t>
    </r>
    <r>
      <rPr>
        <sz val="16"/>
        <rFont val="Arial Narrow"/>
        <family val="2"/>
        <charset val="238"/>
      </rPr>
      <t xml:space="preserve"> spełniają kryteria Uchwały Nr 17/2015 Senatu UWr (§ 7.1.pkt.6).</t>
    </r>
  </si>
  <si>
    <r>
      <t xml:space="preserve">Przedmioty oznaczone symbolem </t>
    </r>
    <r>
      <rPr>
        <i/>
        <sz val="16"/>
        <rFont val="Arial Narrow"/>
        <family val="2"/>
        <charset val="238"/>
      </rPr>
      <t>hash</t>
    </r>
    <r>
      <rPr>
        <sz val="16"/>
        <rFont val="Arial Narrow"/>
        <family val="2"/>
        <charset val="238"/>
      </rPr>
      <t xml:space="preserve"> </t>
    </r>
    <r>
      <rPr>
        <b/>
        <vertAlign val="superscript"/>
        <sz val="16"/>
        <rFont val="Arial Narrow"/>
        <family val="2"/>
        <charset val="238"/>
      </rPr>
      <t>(#)</t>
    </r>
    <r>
      <rPr>
        <sz val="16"/>
        <rFont val="Arial Narrow"/>
        <family val="2"/>
        <charset val="238"/>
      </rPr>
      <t xml:space="preserve"> spełniają kryteria Uchwały Nr 17/2015 Senatu UWr (§ 7.1.pkt.6) w treściach programowych.</t>
    </r>
  </si>
  <si>
    <t>Techniki analizy danych jakościowych</t>
  </si>
  <si>
    <t xml:space="preserve">od roku akademickiego  2018/19                                     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</si>
</sst>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105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Times New Roman CE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70C0"/>
      <name val="Arial Narrow"/>
      <family val="2"/>
      <charset val="238"/>
    </font>
    <font>
      <strike/>
      <sz val="12"/>
      <name val="Arial Narrow"/>
      <family val="2"/>
      <charset val="238"/>
    </font>
    <font>
      <b/>
      <sz val="13"/>
      <color rgb="FF0070C0"/>
      <name val="Times New Roman"/>
      <family val="1"/>
      <charset val="238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vertAlign val="superscript"/>
      <sz val="12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4"/>
      <color rgb="FFFF0000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3"/>
      <color rgb="FF000000"/>
      <name val="Arial Narrow"/>
      <family val="2"/>
      <charset val="238"/>
    </font>
    <font>
      <sz val="13"/>
      <name val="Arial Narrow"/>
      <family val="2"/>
      <charset val="238"/>
    </font>
    <font>
      <sz val="13"/>
      <color rgb="FFFF000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sz val="12"/>
      <color indexed="9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u/>
      <sz val="12"/>
      <color rgb="FF000000"/>
      <name val="Arial Narrow"/>
      <family val="2"/>
      <charset val="238"/>
    </font>
    <font>
      <b/>
      <sz val="12"/>
      <color indexed="30"/>
      <name val="Arial Narrow"/>
      <family val="2"/>
      <charset val="238"/>
    </font>
    <font>
      <sz val="12"/>
      <color indexed="3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0000FF"/>
      <name val="Arial Narrow"/>
      <family val="2"/>
      <charset val="238"/>
    </font>
    <font>
      <b/>
      <sz val="24"/>
      <color rgb="FFFF0000"/>
      <name val="Arial Narrow"/>
      <family val="2"/>
      <charset val="238"/>
    </font>
    <font>
      <sz val="15"/>
      <name val="Arial Narrow"/>
      <family val="2"/>
      <charset val="238"/>
    </font>
    <font>
      <sz val="15"/>
      <color theme="1"/>
      <name val="Arial Narrow"/>
      <family val="2"/>
      <charset val="238"/>
    </font>
    <font>
      <sz val="15"/>
      <color rgb="FFFF0000"/>
      <name val="Arial Narrow"/>
      <family val="2"/>
      <charset val="238"/>
    </font>
    <font>
      <b/>
      <sz val="26"/>
      <color rgb="FF002060"/>
      <name val="Arial Narrow"/>
      <family val="2"/>
      <charset val="238"/>
    </font>
    <font>
      <b/>
      <sz val="15"/>
      <color rgb="FFFF0000"/>
      <name val="Arial Narrow"/>
      <family val="2"/>
      <charset val="238"/>
    </font>
    <font>
      <b/>
      <sz val="15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5"/>
      <color rgb="FF000000"/>
      <name val="Arial Narrow"/>
      <family val="2"/>
      <charset val="238"/>
    </font>
    <font>
      <sz val="15"/>
      <color rgb="FF000000"/>
      <name val="Arial Narrow"/>
      <family val="2"/>
      <charset val="238"/>
    </font>
    <font>
      <vertAlign val="superscript"/>
      <sz val="14"/>
      <name val="Arial Narrow"/>
      <family val="2"/>
      <charset val="238"/>
    </font>
    <font>
      <sz val="15"/>
      <color rgb="FF7030A0"/>
      <name val="Arial Narrow"/>
      <family val="2"/>
      <charset val="238"/>
    </font>
    <font>
      <sz val="15"/>
      <color theme="0"/>
      <name val="Arial Narrow"/>
      <family val="2"/>
      <charset val="238"/>
    </font>
    <font>
      <i/>
      <sz val="14"/>
      <name val="Arial Narrow"/>
      <family val="2"/>
      <charset val="238"/>
    </font>
    <font>
      <b/>
      <vertAlign val="superscript"/>
      <sz val="14"/>
      <name val="Arial Narrow"/>
      <family val="2"/>
      <charset val="238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  <scheme val="minor"/>
    </font>
    <font>
      <sz val="20"/>
      <color rgb="FF0000FF"/>
      <name val="Calibri"/>
      <family val="2"/>
      <charset val="238"/>
      <scheme val="minor"/>
    </font>
    <font>
      <sz val="16"/>
      <color rgb="FF0000FF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trike/>
      <sz val="20"/>
      <color rgb="FFFF0000"/>
      <name val="Calibri"/>
      <family val="2"/>
      <charset val="238"/>
      <scheme val="minor"/>
    </font>
    <font>
      <b/>
      <sz val="22"/>
      <color rgb="FF002060"/>
      <name val="Arial Narrow"/>
      <family val="2"/>
      <charset val="238"/>
    </font>
    <font>
      <b/>
      <sz val="15"/>
      <color rgb="FF0000FF"/>
      <name val="Arial Narrow"/>
      <family val="2"/>
      <charset val="238"/>
    </font>
    <font>
      <sz val="15"/>
      <color rgb="FF0000FF"/>
      <name val="Arial Narrow"/>
      <family val="2"/>
      <charset val="238"/>
    </font>
    <font>
      <vertAlign val="superscript"/>
      <sz val="15"/>
      <name val="Arial Narrow"/>
      <family val="2"/>
      <charset val="238"/>
    </font>
    <font>
      <sz val="20"/>
      <name val="Arial Narrow"/>
      <family val="2"/>
      <charset val="238"/>
    </font>
    <font>
      <b/>
      <sz val="20"/>
      <name val="Arial Narrow"/>
      <family val="2"/>
      <charset val="238"/>
    </font>
    <font>
      <b/>
      <sz val="16"/>
      <name val="Arial Narrow"/>
      <family val="2"/>
      <charset val="238"/>
    </font>
    <font>
      <sz val="16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6"/>
      <color rgb="FF0000FF"/>
      <name val="Arial Narrow"/>
      <family val="2"/>
      <charset val="238"/>
    </font>
    <font>
      <sz val="18"/>
      <color theme="1"/>
      <name val="Arial Narrow"/>
      <family val="2"/>
      <charset val="238"/>
    </font>
    <font>
      <b/>
      <sz val="18"/>
      <name val="Arial Narrow"/>
      <family val="2"/>
      <charset val="238"/>
    </font>
    <font>
      <b/>
      <sz val="18"/>
      <color rgb="FFFF000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sz val="18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sz val="18"/>
      <color rgb="FFFF0000"/>
      <name val="Arial Narrow"/>
      <family val="2"/>
      <charset val="238"/>
    </font>
    <font>
      <i/>
      <sz val="16"/>
      <name val="Arial Narrow"/>
      <family val="2"/>
      <charset val="238"/>
    </font>
    <font>
      <b/>
      <vertAlign val="superscript"/>
      <sz val="16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10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ott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ott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</borders>
  <cellStyleXfs count="9">
    <xf numFmtId="0" fontId="0" fillId="0" borderId="0"/>
    <xf numFmtId="0" fontId="3" fillId="0" borderId="0"/>
    <xf numFmtId="0" fontId="4" fillId="0" borderId="20">
      <alignment horizontal="center"/>
    </xf>
    <xf numFmtId="0" fontId="4" fillId="0" borderId="20">
      <alignment horizontal="center"/>
    </xf>
    <xf numFmtId="0" fontId="4" fillId="0" borderId="20">
      <alignment horizontal="center"/>
    </xf>
    <xf numFmtId="0" fontId="4" fillId="0" borderId="20">
      <alignment horizontal="center"/>
    </xf>
    <xf numFmtId="0" fontId="4" fillId="0" borderId="20">
      <alignment horizontal="center"/>
    </xf>
    <xf numFmtId="0" fontId="4" fillId="0" borderId="20">
      <alignment horizontal="center"/>
    </xf>
    <xf numFmtId="0" fontId="1" fillId="0" borderId="0"/>
  </cellStyleXfs>
  <cellXfs count="1207">
    <xf numFmtId="0" fontId="0" fillId="0" borderId="0" xfId="0"/>
    <xf numFmtId="0" fontId="0" fillId="0" borderId="0" xfId="0"/>
    <xf numFmtId="0" fontId="6" fillId="3" borderId="20" xfId="0" applyFont="1" applyFill="1" applyBorder="1"/>
    <xf numFmtId="0" fontId="6" fillId="3" borderId="2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/>
    <xf numFmtId="0" fontId="6" fillId="3" borderId="29" xfId="0" applyFont="1" applyFill="1" applyBorder="1"/>
    <xf numFmtId="0" fontId="6" fillId="3" borderId="29" xfId="0" applyFont="1" applyFill="1" applyBorder="1" applyAlignment="1">
      <alignment horizontal="justify" vertical="center" wrapText="1"/>
    </xf>
    <xf numFmtId="0" fontId="8" fillId="3" borderId="29" xfId="0" applyFont="1" applyFill="1" applyBorder="1"/>
    <xf numFmtId="0" fontId="13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6" fillId="2" borderId="8" xfId="0" applyFont="1" applyFill="1" applyBorder="1" applyAlignment="1">
      <alignment horizont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horizontal="center" wrapText="1"/>
    </xf>
    <xf numFmtId="0" fontId="16" fillId="2" borderId="3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6" fillId="4" borderId="20" xfId="3" applyFont="1" applyFill="1" applyBorder="1" applyAlignment="1">
      <alignment horizontal="justify" vertical="center" wrapText="1"/>
    </xf>
    <xf numFmtId="0" fontId="6" fillId="4" borderId="32" xfId="3" applyFont="1" applyFill="1" applyBorder="1" applyAlignment="1">
      <alignment horizontal="justify" vertical="center" wrapText="1"/>
    </xf>
    <xf numFmtId="0" fontId="6" fillId="4" borderId="20" xfId="0" applyFont="1" applyFill="1" applyBorder="1" applyAlignment="1">
      <alignment horizontal="justify" wrapText="1"/>
    </xf>
    <xf numFmtId="0" fontId="6" fillId="3" borderId="20" xfId="3" applyFont="1" applyFill="1" applyBorder="1" applyAlignment="1">
      <alignment horizontal="justify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27" xfId="0" applyFont="1" applyFill="1" applyBorder="1" applyAlignment="1">
      <alignment horizontal="center" vertical="center" wrapText="1"/>
    </xf>
    <xf numFmtId="0" fontId="21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22" fillId="0" borderId="0" xfId="0" applyFont="1"/>
    <xf numFmtId="0" fontId="16" fillId="2" borderId="8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3" borderId="33" xfId="0" applyFont="1" applyFill="1" applyBorder="1"/>
    <xf numFmtId="0" fontId="16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1"/>
    </xf>
    <xf numFmtId="164" fontId="13" fillId="0" borderId="0" xfId="0" applyNumberFormat="1" applyFont="1"/>
    <xf numFmtId="0" fontId="16" fillId="2" borderId="3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wrapText="1"/>
    </xf>
    <xf numFmtId="0" fontId="8" fillId="0" borderId="0" xfId="0" applyFont="1"/>
    <xf numFmtId="0" fontId="12" fillId="2" borderId="1" xfId="0" applyFont="1" applyFill="1" applyBorder="1" applyAlignment="1">
      <alignment vertical="center" wrapText="1"/>
    </xf>
    <xf numFmtId="0" fontId="12" fillId="4" borderId="30" xfId="3" applyFont="1" applyFill="1" applyBorder="1" applyAlignment="1">
      <alignment horizontal="justify" vertical="center" wrapText="1"/>
    </xf>
    <xf numFmtId="0" fontId="23" fillId="0" borderId="0" xfId="0" applyFont="1"/>
    <xf numFmtId="0" fontId="16" fillId="6" borderId="8" xfId="0" applyFont="1" applyFill="1" applyBorder="1" applyAlignment="1">
      <alignment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6" fillId="3" borderId="0" xfId="0" applyFont="1" applyFill="1"/>
    <xf numFmtId="0" fontId="8" fillId="3" borderId="33" xfId="0" applyFont="1" applyFill="1" applyBorder="1"/>
    <xf numFmtId="0" fontId="6" fillId="3" borderId="0" xfId="0" applyFont="1" applyFill="1" applyAlignment="1">
      <alignment vertic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26" fillId="3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vertical="center" wrapText="1"/>
    </xf>
    <xf numFmtId="0" fontId="24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0" borderId="0" xfId="0" applyFont="1" applyAlignment="1"/>
    <xf numFmtId="0" fontId="13" fillId="3" borderId="0" xfId="0" applyFont="1" applyFill="1" applyBorder="1" applyAlignment="1"/>
    <xf numFmtId="0" fontId="8" fillId="5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6" fillId="0" borderId="19" xfId="0" applyFont="1" applyFill="1" applyBorder="1" applyAlignment="1">
      <alignment horizontal="center" vertical="center" wrapText="1"/>
    </xf>
    <xf numFmtId="0" fontId="29" fillId="0" borderId="0" xfId="0" applyFont="1"/>
    <xf numFmtId="164" fontId="12" fillId="3" borderId="0" xfId="0" applyNumberFormat="1" applyFont="1" applyFill="1"/>
    <xf numFmtId="0" fontId="15" fillId="0" borderId="0" xfId="0" applyFont="1" applyAlignment="1">
      <alignment horizontal="center" wrapText="1"/>
    </xf>
    <xf numFmtId="0" fontId="30" fillId="2" borderId="22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6" fillId="4" borderId="30" xfId="3" applyFont="1" applyFill="1" applyBorder="1" applyAlignment="1">
      <alignment horizontal="justify" vertical="center" wrapText="1"/>
    </xf>
    <xf numFmtId="0" fontId="31" fillId="2" borderId="11" xfId="0" applyFont="1" applyFill="1" applyBorder="1" applyAlignment="1">
      <alignment vertical="center" wrapText="1"/>
    </xf>
    <xf numFmtId="0" fontId="31" fillId="2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3" fillId="3" borderId="0" xfId="0" applyFont="1" applyFill="1"/>
    <xf numFmtId="0" fontId="16" fillId="2" borderId="8" xfId="0" applyFont="1" applyFill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7" fillId="2" borderId="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/>
    <xf numFmtId="0" fontId="0" fillId="3" borderId="0" xfId="0" applyFill="1"/>
    <xf numFmtId="0" fontId="8" fillId="3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33" fillId="0" borderId="0" xfId="0" applyFont="1"/>
    <xf numFmtId="0" fontId="32" fillId="3" borderId="1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7" fillId="0" borderId="0" xfId="0" applyFont="1"/>
    <xf numFmtId="0" fontId="39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2" borderId="8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48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wrapText="1"/>
    </xf>
    <xf numFmtId="0" fontId="6" fillId="2" borderId="8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vertical="center" wrapText="1"/>
    </xf>
    <xf numFmtId="0" fontId="24" fillId="3" borderId="0" xfId="0" applyFont="1" applyFill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1" fillId="2" borderId="24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50" fillId="0" borderId="0" xfId="8" applyFont="1" applyAlignment="1">
      <alignment horizontal="left"/>
    </xf>
    <xf numFmtId="0" fontId="51" fillId="3" borderId="0" xfId="8" applyFont="1" applyFill="1"/>
    <xf numFmtId="0" fontId="24" fillId="3" borderId="0" xfId="8" applyFont="1" applyFill="1" applyAlignment="1">
      <alignment horizontal="left"/>
    </xf>
    <xf numFmtId="165" fontId="24" fillId="3" borderId="0" xfId="8" applyNumberFormat="1" applyFont="1" applyFill="1"/>
    <xf numFmtId="0" fontId="52" fillId="3" borderId="0" xfId="8" applyFont="1" applyFill="1" applyBorder="1"/>
    <xf numFmtId="0" fontId="52" fillId="3" borderId="0" xfId="8" applyFont="1" applyFill="1"/>
    <xf numFmtId="0" fontId="53" fillId="3" borderId="0" xfId="8" applyFont="1" applyFill="1"/>
    <xf numFmtId="0" fontId="52" fillId="0" borderId="0" xfId="8" applyFont="1"/>
    <xf numFmtId="0" fontId="26" fillId="3" borderId="0" xfId="8" applyFont="1" applyFill="1"/>
    <xf numFmtId="0" fontId="55" fillId="3" borderId="0" xfId="8" applyFont="1" applyFill="1"/>
    <xf numFmtId="10" fontId="52" fillId="3" borderId="0" xfId="8" applyNumberFormat="1" applyFont="1" applyFill="1"/>
    <xf numFmtId="0" fontId="56" fillId="3" borderId="0" xfId="8" applyFont="1" applyFill="1" applyAlignment="1">
      <alignment wrapText="1"/>
    </xf>
    <xf numFmtId="0" fontId="57" fillId="3" borderId="0" xfId="8" applyFont="1" applyFill="1" applyAlignment="1">
      <alignment horizontal="center" wrapText="1"/>
    </xf>
    <xf numFmtId="0" fontId="56" fillId="3" borderId="0" xfId="8" applyFont="1" applyFill="1"/>
    <xf numFmtId="0" fontId="56" fillId="3" borderId="0" xfId="8" applyFont="1" applyFill="1" applyBorder="1" applyAlignment="1">
      <alignment wrapText="1"/>
    </xf>
    <xf numFmtId="0" fontId="57" fillId="3" borderId="0" xfId="8" applyFont="1" applyFill="1" applyBorder="1" applyAlignment="1">
      <alignment horizontal="center" wrapText="1"/>
    </xf>
    <xf numFmtId="0" fontId="57" fillId="7" borderId="42" xfId="8" applyFont="1" applyFill="1" applyBorder="1" applyAlignment="1">
      <alignment horizontal="center" vertical="center"/>
    </xf>
    <xf numFmtId="0" fontId="52" fillId="3" borderId="13" xfId="8" applyFont="1" applyFill="1" applyBorder="1"/>
    <xf numFmtId="0" fontId="51" fillId="3" borderId="4" xfId="8" applyFont="1" applyFill="1" applyBorder="1" applyAlignment="1">
      <alignment horizontal="center" vertical="center" wrapText="1"/>
    </xf>
    <xf numFmtId="0" fontId="26" fillId="3" borderId="1" xfId="8" applyFont="1" applyFill="1" applyBorder="1" applyAlignment="1">
      <alignment vertical="center" wrapText="1"/>
    </xf>
    <xf numFmtId="0" fontId="51" fillId="3" borderId="22" xfId="8" applyFont="1" applyFill="1" applyBorder="1" applyAlignment="1">
      <alignment horizontal="center" vertical="center" wrapText="1"/>
    </xf>
    <xf numFmtId="0" fontId="51" fillId="2" borderId="22" xfId="8" applyFont="1" applyFill="1" applyBorder="1" applyAlignment="1">
      <alignment horizontal="center" vertical="center" wrapText="1"/>
    </xf>
    <xf numFmtId="0" fontId="51" fillId="3" borderId="11" xfId="8" applyFont="1" applyFill="1" applyBorder="1" applyAlignment="1">
      <alignment horizontal="center" vertical="center" wrapText="1"/>
    </xf>
    <xf numFmtId="0" fontId="51" fillId="3" borderId="49" xfId="8" applyFont="1" applyFill="1" applyBorder="1" applyAlignment="1">
      <alignment horizontal="center" vertical="center" wrapText="1"/>
    </xf>
    <xf numFmtId="0" fontId="51" fillId="3" borderId="50" xfId="8" applyFont="1" applyFill="1" applyBorder="1" applyAlignment="1">
      <alignment horizontal="center" vertical="center" wrapText="1"/>
    </xf>
    <xf numFmtId="0" fontId="51" fillId="3" borderId="51" xfId="8" applyFont="1" applyFill="1" applyBorder="1" applyAlignment="1">
      <alignment horizontal="center" vertical="center" wrapText="1"/>
    </xf>
    <xf numFmtId="0" fontId="51" fillId="3" borderId="52" xfId="8" applyFont="1" applyFill="1" applyBorder="1" applyAlignment="1">
      <alignment horizontal="center" vertical="center" wrapText="1"/>
    </xf>
    <xf numFmtId="0" fontId="51" fillId="3" borderId="53" xfId="8" applyFont="1" applyFill="1" applyBorder="1" applyAlignment="1">
      <alignment horizontal="center" vertical="center" wrapText="1"/>
    </xf>
    <xf numFmtId="0" fontId="51" fillId="3" borderId="18" xfId="8" applyFont="1" applyFill="1" applyBorder="1" applyAlignment="1">
      <alignment horizontal="center" vertical="center" wrapText="1"/>
    </xf>
    <xf numFmtId="0" fontId="51" fillId="3" borderId="12" xfId="8" applyFont="1" applyFill="1" applyBorder="1" applyAlignment="1">
      <alignment horizontal="center" vertical="center" wrapText="1"/>
    </xf>
    <xf numFmtId="0" fontId="59" fillId="3" borderId="1" xfId="8" applyFont="1" applyFill="1" applyBorder="1" applyAlignment="1">
      <alignment horizontal="center" vertical="center" wrapText="1"/>
    </xf>
    <xf numFmtId="0" fontId="52" fillId="3" borderId="42" xfId="8" applyFont="1" applyFill="1" applyBorder="1" applyAlignment="1">
      <alignment horizontal="left" vertical="center"/>
    </xf>
    <xf numFmtId="0" fontId="57" fillId="3" borderId="42" xfId="8" applyFont="1" applyFill="1" applyBorder="1" applyAlignment="1">
      <alignment horizontal="center" vertical="center"/>
    </xf>
    <xf numFmtId="0" fontId="51" fillId="3" borderId="54" xfId="8" applyFont="1" applyFill="1" applyBorder="1" applyAlignment="1">
      <alignment horizontal="center" vertical="center" wrapText="1"/>
    </xf>
    <xf numFmtId="0" fontId="51" fillId="3" borderId="24" xfId="8" applyFont="1" applyFill="1" applyBorder="1" applyAlignment="1">
      <alignment horizontal="center" vertical="center" wrapText="1"/>
    </xf>
    <xf numFmtId="0" fontId="53" fillId="3" borderId="1" xfId="8" applyFont="1" applyFill="1" applyBorder="1" applyAlignment="1">
      <alignment horizontal="center" vertical="center" wrapText="1"/>
    </xf>
    <xf numFmtId="0" fontId="52" fillId="3" borderId="42" xfId="8" applyFont="1" applyFill="1" applyBorder="1" applyAlignment="1">
      <alignment horizontal="left" vertical="center" wrapText="1"/>
    </xf>
    <xf numFmtId="0" fontId="26" fillId="3" borderId="8" xfId="8" applyFont="1" applyFill="1" applyBorder="1" applyAlignment="1">
      <alignment vertical="center" wrapText="1"/>
    </xf>
    <xf numFmtId="0" fontId="51" fillId="3" borderId="55" xfId="8" applyFont="1" applyFill="1" applyBorder="1" applyAlignment="1">
      <alignment horizontal="center" vertical="center" wrapText="1"/>
    </xf>
    <xf numFmtId="0" fontId="51" fillId="3" borderId="56" xfId="8" applyFont="1" applyFill="1" applyBorder="1" applyAlignment="1">
      <alignment horizontal="center" vertical="center" wrapText="1"/>
    </xf>
    <xf numFmtId="0" fontId="56" fillId="3" borderId="1" xfId="8" applyFont="1" applyFill="1" applyBorder="1" applyAlignment="1">
      <alignment horizontal="center" vertical="center" wrapText="1"/>
    </xf>
    <xf numFmtId="0" fontId="56" fillId="3" borderId="2" xfId="8" applyFont="1" applyFill="1" applyBorder="1" applyAlignment="1">
      <alignment horizontal="center" vertical="center" wrapText="1"/>
    </xf>
    <xf numFmtId="0" fontId="58" fillId="3" borderId="0" xfId="8" applyFont="1" applyFill="1" applyBorder="1" applyAlignment="1">
      <alignment horizontal="center" vertical="center" wrapText="1"/>
    </xf>
    <xf numFmtId="0" fontId="52" fillId="3" borderId="0" xfId="8" applyFont="1" applyFill="1" applyAlignment="1">
      <alignment vertical="center" wrapText="1"/>
    </xf>
    <xf numFmtId="0" fontId="56" fillId="3" borderId="4" xfId="8" applyFont="1" applyFill="1" applyBorder="1" applyAlignment="1">
      <alignment horizontal="center" vertical="center" wrapText="1"/>
    </xf>
    <xf numFmtId="0" fontId="56" fillId="3" borderId="0" xfId="8" applyFont="1" applyFill="1" applyBorder="1" applyAlignment="1">
      <alignment vertical="center" wrapText="1"/>
    </xf>
    <xf numFmtId="0" fontId="56" fillId="3" borderId="0" xfId="8" applyFont="1" applyFill="1" applyBorder="1" applyAlignment="1">
      <alignment horizontal="center" vertical="center" wrapText="1"/>
    </xf>
    <xf numFmtId="0" fontId="56" fillId="3" borderId="0" xfId="8" applyFont="1" applyFill="1" applyBorder="1" applyAlignment="1">
      <alignment horizontal="center" vertical="center"/>
    </xf>
    <xf numFmtId="0" fontId="24" fillId="3" borderId="0" xfId="8" applyFont="1" applyFill="1" applyBorder="1" applyAlignment="1">
      <alignment vertical="center" wrapText="1"/>
    </xf>
    <xf numFmtId="0" fontId="56" fillId="3" borderId="17" xfId="8" applyFont="1" applyFill="1" applyBorder="1" applyAlignment="1">
      <alignment horizontal="center" vertical="center" wrapText="1"/>
    </xf>
    <xf numFmtId="0" fontId="51" fillId="3" borderId="57" xfId="8" applyFont="1" applyFill="1" applyBorder="1" applyAlignment="1">
      <alignment horizontal="center" vertical="center" wrapText="1"/>
    </xf>
    <xf numFmtId="0" fontId="51" fillId="3" borderId="19" xfId="8" applyFont="1" applyFill="1" applyBorder="1" applyAlignment="1">
      <alignment horizontal="center" vertical="center" wrapText="1"/>
    </xf>
    <xf numFmtId="0" fontId="26" fillId="2" borderId="1" xfId="8" applyFont="1" applyFill="1" applyBorder="1" applyAlignment="1">
      <alignment vertical="center" wrapText="1"/>
    </xf>
    <xf numFmtId="0" fontId="51" fillId="2" borderId="18" xfId="8" applyFont="1" applyFill="1" applyBorder="1" applyAlignment="1">
      <alignment horizontal="center" vertical="center" wrapText="1"/>
    </xf>
    <xf numFmtId="0" fontId="51" fillId="2" borderId="11" xfId="8" applyFont="1" applyFill="1" applyBorder="1" applyAlignment="1">
      <alignment horizontal="center" vertical="center" wrapText="1"/>
    </xf>
    <xf numFmtId="0" fontId="51" fillId="2" borderId="12" xfId="8" applyFont="1" applyFill="1" applyBorder="1" applyAlignment="1">
      <alignment horizontal="center" vertical="center" wrapText="1"/>
    </xf>
    <xf numFmtId="0" fontId="61" fillId="3" borderId="1" xfId="8" applyFont="1" applyFill="1" applyBorder="1" applyAlignment="1">
      <alignment horizontal="center" vertical="center" wrapText="1"/>
    </xf>
    <xf numFmtId="0" fontId="61" fillId="2" borderId="0" xfId="8" applyFont="1" applyFill="1" applyBorder="1" applyAlignment="1">
      <alignment horizontal="center" vertical="center" wrapText="1"/>
    </xf>
    <xf numFmtId="0" fontId="57" fillId="8" borderId="42" xfId="8" applyFont="1" applyFill="1" applyBorder="1" applyAlignment="1">
      <alignment horizontal="center" vertical="center"/>
    </xf>
    <xf numFmtId="0" fontId="26" fillId="3" borderId="1" xfId="8" applyFont="1" applyFill="1" applyBorder="1" applyAlignment="1" applyProtection="1">
      <alignment vertical="center" wrapText="1"/>
      <protection locked="0"/>
    </xf>
    <xf numFmtId="0" fontId="26" fillId="3" borderId="42" xfId="8" applyFont="1" applyFill="1" applyBorder="1"/>
    <xf numFmtId="0" fontId="51" fillId="2" borderId="4" xfId="8" applyFont="1" applyFill="1" applyBorder="1" applyAlignment="1">
      <alignment horizontal="center" vertical="center" wrapText="1"/>
    </xf>
    <xf numFmtId="0" fontId="51" fillId="2" borderId="3" xfId="8" applyFont="1" applyFill="1" applyBorder="1" applyAlignment="1">
      <alignment horizontal="center" vertical="center" wrapText="1"/>
    </xf>
    <xf numFmtId="0" fontId="51" fillId="3" borderId="58" xfId="8" applyFont="1" applyFill="1" applyBorder="1" applyAlignment="1">
      <alignment horizontal="center" vertical="center" wrapText="1"/>
    </xf>
    <xf numFmtId="0" fontId="51" fillId="2" borderId="59" xfId="8" applyFont="1" applyFill="1" applyBorder="1" applyAlignment="1">
      <alignment horizontal="center" vertical="center" wrapText="1"/>
    </xf>
    <xf numFmtId="0" fontId="51" fillId="2" borderId="58" xfId="8" applyFont="1" applyFill="1" applyBorder="1" applyAlignment="1">
      <alignment horizontal="center" vertical="center" wrapText="1"/>
    </xf>
    <xf numFmtId="0" fontId="51" fillId="2" borderId="7" xfId="8" applyFont="1" applyFill="1" applyBorder="1" applyAlignment="1">
      <alignment horizontal="center" vertical="center" wrapText="1"/>
    </xf>
    <xf numFmtId="0" fontId="56" fillId="9" borderId="4" xfId="8" applyFont="1" applyFill="1" applyBorder="1" applyAlignment="1">
      <alignment horizontal="center" vertical="center" wrapText="1"/>
    </xf>
    <xf numFmtId="0" fontId="24" fillId="9" borderId="1" xfId="8" applyFont="1" applyFill="1" applyBorder="1" applyAlignment="1">
      <alignment vertical="center" wrapText="1"/>
    </xf>
    <xf numFmtId="0" fontId="26" fillId="9" borderId="1" xfId="8" applyFont="1" applyFill="1" applyBorder="1" applyAlignment="1">
      <alignment vertical="center" wrapText="1"/>
    </xf>
    <xf numFmtId="0" fontId="51" fillId="9" borderId="1" xfId="8" applyFont="1" applyFill="1" applyBorder="1" applyAlignment="1">
      <alignment horizontal="center" vertical="center" wrapText="1"/>
    </xf>
    <xf numFmtId="0" fontId="51" fillId="9" borderId="60" xfId="8" applyFont="1" applyFill="1" applyBorder="1" applyAlignment="1">
      <alignment horizontal="center" vertical="center" wrapText="1"/>
    </xf>
    <xf numFmtId="0" fontId="51" fillId="9" borderId="61" xfId="8" applyFont="1" applyFill="1" applyBorder="1" applyAlignment="1">
      <alignment horizontal="center" vertical="center" wrapText="1"/>
    </xf>
    <xf numFmtId="0" fontId="51" fillId="9" borderId="62" xfId="8" applyFont="1" applyFill="1" applyBorder="1" applyAlignment="1">
      <alignment horizontal="center" vertical="center" wrapText="1"/>
    </xf>
    <xf numFmtId="0" fontId="51" fillId="9" borderId="63" xfId="8" applyFont="1" applyFill="1" applyBorder="1" applyAlignment="1">
      <alignment horizontal="center" vertical="center" wrapText="1"/>
    </xf>
    <xf numFmtId="0" fontId="51" fillId="9" borderId="5" xfId="8" applyFont="1" applyFill="1" applyBorder="1" applyAlignment="1">
      <alignment horizontal="center" vertical="center" wrapText="1"/>
    </xf>
    <xf numFmtId="0" fontId="52" fillId="9" borderId="0" xfId="8" applyFont="1" applyFill="1" applyBorder="1"/>
    <xf numFmtId="0" fontId="61" fillId="9" borderId="1" xfId="8" applyFont="1" applyFill="1" applyBorder="1" applyAlignment="1">
      <alignment horizontal="center" vertical="center" wrapText="1"/>
    </xf>
    <xf numFmtId="0" fontId="61" fillId="9" borderId="0" xfId="8" applyFont="1" applyFill="1" applyBorder="1" applyAlignment="1">
      <alignment horizontal="center" vertical="center" wrapText="1"/>
    </xf>
    <xf numFmtId="0" fontId="52" fillId="9" borderId="42" xfId="8" applyFont="1" applyFill="1" applyBorder="1" applyAlignment="1">
      <alignment horizontal="left" vertical="center"/>
    </xf>
    <xf numFmtId="0" fontId="57" fillId="9" borderId="42" xfId="8" applyFont="1" applyFill="1" applyBorder="1" applyAlignment="1">
      <alignment horizontal="center" vertical="center"/>
    </xf>
    <xf numFmtId="0" fontId="52" fillId="9" borderId="0" xfId="8" applyFont="1" applyFill="1"/>
    <xf numFmtId="0" fontId="26" fillId="3" borderId="1" xfId="8" applyFont="1" applyFill="1" applyBorder="1"/>
    <xf numFmtId="0" fontId="26" fillId="2" borderId="8" xfId="8" applyFont="1" applyFill="1" applyBorder="1" applyAlignment="1">
      <alignment vertical="center" wrapText="1"/>
    </xf>
    <xf numFmtId="0" fontId="51" fillId="3" borderId="64" xfId="8" applyFont="1" applyFill="1" applyBorder="1" applyAlignment="1">
      <alignment horizontal="center" vertical="center" wrapText="1"/>
    </xf>
    <xf numFmtId="0" fontId="26" fillId="0" borderId="1" xfId="8" applyFont="1" applyBorder="1"/>
    <xf numFmtId="0" fontId="26" fillId="3" borderId="42" xfId="8" applyFont="1" applyFill="1" applyBorder="1" applyAlignment="1">
      <alignment vertical="center" wrapText="1"/>
    </xf>
    <xf numFmtId="0" fontId="26" fillId="3" borderId="4" xfId="8" applyFont="1" applyFill="1" applyBorder="1" applyAlignment="1">
      <alignment horizontal="left" wrapText="1"/>
    </xf>
    <xf numFmtId="0" fontId="26" fillId="3" borderId="42" xfId="8" applyFont="1" applyFill="1" applyBorder="1" applyAlignment="1">
      <alignment wrapText="1"/>
    </xf>
    <xf numFmtId="0" fontId="26" fillId="0" borderId="1" xfId="8" applyFont="1" applyBorder="1" applyAlignment="1">
      <alignment wrapText="1"/>
    </xf>
    <xf numFmtId="0" fontId="26" fillId="3" borderId="1" xfId="8" applyFont="1" applyFill="1" applyBorder="1" applyAlignment="1">
      <alignment wrapText="1"/>
    </xf>
    <xf numFmtId="0" fontId="26" fillId="0" borderId="42" xfId="8" applyFont="1" applyBorder="1" applyAlignment="1">
      <alignment wrapText="1"/>
    </xf>
    <xf numFmtId="0" fontId="55" fillId="0" borderId="0" xfId="8" applyFont="1" applyAlignment="1">
      <alignment horizontal="left"/>
    </xf>
    <xf numFmtId="0" fontId="51" fillId="0" borderId="0" xfId="8" applyFont="1"/>
    <xf numFmtId="0" fontId="23" fillId="0" borderId="0" xfId="8" applyFont="1"/>
    <xf numFmtId="0" fontId="26" fillId="3" borderId="0" xfId="8" applyFont="1" applyFill="1" applyAlignment="1">
      <alignment horizontal="right"/>
    </xf>
    <xf numFmtId="0" fontId="23" fillId="3" borderId="0" xfId="8" applyFont="1" applyFill="1" applyBorder="1"/>
    <xf numFmtId="0" fontId="28" fillId="3" borderId="0" xfId="8" applyFont="1" applyFill="1" applyBorder="1" applyAlignment="1">
      <alignment horizontal="center" vertical="center" wrapText="1"/>
    </xf>
    <xf numFmtId="0" fontId="23" fillId="3" borderId="0" xfId="8" applyFont="1" applyFill="1"/>
    <xf numFmtId="0" fontId="56" fillId="3" borderId="10" xfId="8" applyFont="1" applyFill="1" applyBorder="1" applyAlignment="1">
      <alignment wrapText="1"/>
    </xf>
    <xf numFmtId="0" fontId="57" fillId="0" borderId="0" xfId="8" applyFont="1" applyAlignment="1">
      <alignment horizontal="center" wrapText="1"/>
    </xf>
    <xf numFmtId="0" fontId="58" fillId="2" borderId="0" xfId="8" applyFont="1" applyFill="1" applyBorder="1" applyAlignment="1">
      <alignment horizontal="center" vertical="center" wrapText="1"/>
    </xf>
    <xf numFmtId="0" fontId="59" fillId="2" borderId="0" xfId="8" applyFont="1" applyFill="1" applyBorder="1" applyAlignment="1">
      <alignment horizontal="center" vertical="center" wrapText="1"/>
    </xf>
    <xf numFmtId="0" fontId="58" fillId="2" borderId="0" xfId="8" applyFont="1" applyFill="1" applyBorder="1" applyAlignment="1">
      <alignment horizontal="center" vertical="center" textRotation="90" wrapText="1"/>
    </xf>
    <xf numFmtId="0" fontId="62" fillId="2" borderId="0" xfId="8" applyFont="1" applyFill="1" applyBorder="1" applyAlignment="1">
      <alignment horizontal="center" wrapText="1"/>
    </xf>
    <xf numFmtId="0" fontId="51" fillId="2" borderId="0" xfId="8" applyFont="1" applyFill="1" applyBorder="1" applyAlignment="1">
      <alignment horizontal="center" vertical="center" wrapText="1"/>
    </xf>
    <xf numFmtId="0" fontId="26" fillId="2" borderId="1" xfId="8" applyFont="1" applyFill="1" applyBorder="1" applyAlignment="1" applyProtection="1">
      <alignment vertical="center" wrapText="1"/>
      <protection locked="0"/>
    </xf>
    <xf numFmtId="0" fontId="51" fillId="3" borderId="22" xfId="8" applyFont="1" applyFill="1" applyBorder="1" applyAlignment="1" applyProtection="1">
      <alignment horizontal="center" vertical="center" wrapText="1"/>
      <protection locked="0"/>
    </xf>
    <xf numFmtId="0" fontId="51" fillId="3" borderId="11" xfId="8" applyFont="1" applyFill="1" applyBorder="1" applyAlignment="1" applyProtection="1">
      <alignment horizontal="center" vertical="center" wrapText="1"/>
      <protection locked="0"/>
    </xf>
    <xf numFmtId="0" fontId="51" fillId="3" borderId="54" xfId="8" applyFont="1" applyFill="1" applyBorder="1" applyAlignment="1" applyProtection="1">
      <alignment horizontal="center" vertical="center" wrapText="1"/>
      <protection locked="0"/>
    </xf>
    <xf numFmtId="0" fontId="51" fillId="3" borderId="24" xfId="8" applyFont="1" applyFill="1" applyBorder="1" applyAlignment="1" applyProtection="1">
      <alignment horizontal="center" vertical="center" wrapText="1"/>
      <protection locked="0"/>
    </xf>
    <xf numFmtId="0" fontId="51" fillId="3" borderId="18" xfId="8" applyFont="1" applyFill="1" applyBorder="1" applyAlignment="1" applyProtection="1">
      <alignment horizontal="center" vertical="center" wrapText="1"/>
      <protection locked="0"/>
    </xf>
    <xf numFmtId="0" fontId="51" fillId="3" borderId="12" xfId="8" applyFont="1" applyFill="1" applyBorder="1" applyAlignment="1" applyProtection="1">
      <alignment horizontal="center" vertical="center" wrapText="1"/>
      <protection locked="0"/>
    </xf>
    <xf numFmtId="0" fontId="58" fillId="3" borderId="1" xfId="8" applyFont="1" applyFill="1" applyBorder="1" applyAlignment="1">
      <alignment horizontal="center" vertical="center" wrapText="1"/>
    </xf>
    <xf numFmtId="0" fontId="58" fillId="9" borderId="1" xfId="8" applyFont="1" applyFill="1" applyBorder="1" applyAlignment="1">
      <alignment horizontal="center" vertical="center" wrapText="1"/>
    </xf>
    <xf numFmtId="0" fontId="26" fillId="0" borderId="42" xfId="8" applyFont="1" applyBorder="1"/>
    <xf numFmtId="0" fontId="26" fillId="3" borderId="1" xfId="8" applyFont="1" applyFill="1" applyBorder="1" applyAlignment="1">
      <alignment horizontal="left" wrapText="1"/>
    </xf>
    <xf numFmtId="0" fontId="26" fillId="0" borderId="0" xfId="8" applyFont="1"/>
    <xf numFmtId="0" fontId="26" fillId="3" borderId="0" xfId="8" applyFont="1" applyFill="1" applyBorder="1"/>
    <xf numFmtId="0" fontId="55" fillId="2" borderId="0" xfId="8" applyFont="1" applyFill="1" applyBorder="1" applyAlignment="1">
      <alignment horizontal="center" vertical="center" wrapText="1"/>
    </xf>
    <xf numFmtId="0" fontId="52" fillId="3" borderId="3" xfId="8" applyFont="1" applyFill="1" applyBorder="1"/>
    <xf numFmtId="0" fontId="51" fillId="3" borderId="59" xfId="8" applyFont="1" applyFill="1" applyBorder="1" applyAlignment="1">
      <alignment horizontal="center" vertical="center" wrapText="1"/>
    </xf>
    <xf numFmtId="0" fontId="52" fillId="10" borderId="0" xfId="8" applyFont="1" applyFill="1" applyBorder="1"/>
    <xf numFmtId="0" fontId="59" fillId="10" borderId="1" xfId="8" applyFont="1" applyFill="1" applyBorder="1" applyAlignment="1">
      <alignment horizontal="center" vertical="center" wrapText="1"/>
    </xf>
    <xf numFmtId="0" fontId="61" fillId="10" borderId="1" xfId="8" applyFont="1" applyFill="1" applyBorder="1" applyAlignment="1">
      <alignment horizontal="center" vertical="center" wrapText="1"/>
    </xf>
    <xf numFmtId="0" fontId="52" fillId="10" borderId="0" xfId="8" applyFont="1" applyFill="1"/>
    <xf numFmtId="0" fontId="56" fillId="2" borderId="0" xfId="8" applyFont="1" applyFill="1" applyBorder="1" applyAlignment="1">
      <alignment vertical="center" wrapText="1"/>
    </xf>
    <xf numFmtId="0" fontId="24" fillId="2" borderId="0" xfId="8" applyFont="1" applyFill="1" applyBorder="1" applyAlignment="1">
      <alignment vertical="center" wrapText="1"/>
    </xf>
    <xf numFmtId="0" fontId="56" fillId="2" borderId="0" xfId="8" applyFont="1" applyFill="1" applyBorder="1" applyAlignment="1">
      <alignment horizontal="center" vertical="center" wrapText="1"/>
    </xf>
    <xf numFmtId="0" fontId="51" fillId="3" borderId="0" xfId="8" applyFont="1" applyFill="1" applyAlignment="1">
      <alignment wrapText="1"/>
    </xf>
    <xf numFmtId="10" fontId="23" fillId="0" borderId="0" xfId="8" applyNumberFormat="1" applyFont="1"/>
    <xf numFmtId="0" fontId="16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26" fillId="0" borderId="0" xfId="0" applyFont="1"/>
    <xf numFmtId="0" fontId="16" fillId="3" borderId="2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wrapText="1"/>
    </xf>
    <xf numFmtId="0" fontId="67" fillId="0" borderId="0" xfId="0" applyFont="1"/>
    <xf numFmtId="0" fontId="67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7" fillId="0" borderId="0" xfId="0" applyFont="1" applyAlignment="1">
      <alignment horizontal="left" vertical="top"/>
    </xf>
    <xf numFmtId="0" fontId="68" fillId="0" borderId="0" xfId="0" applyFont="1"/>
    <xf numFmtId="0" fontId="67" fillId="0" borderId="0" xfId="0" applyFont="1" applyAlignment="1"/>
    <xf numFmtId="0" fontId="66" fillId="0" borderId="0" xfId="0" applyFont="1" applyAlignment="1">
      <alignment horizontal="center"/>
    </xf>
    <xf numFmtId="0" fontId="67" fillId="0" borderId="0" xfId="0" applyFont="1" applyAlignment="1">
      <alignment vertical="center"/>
    </xf>
    <xf numFmtId="0" fontId="68" fillId="3" borderId="0" xfId="0" applyFont="1" applyFill="1"/>
    <xf numFmtId="0" fontId="68" fillId="0" borderId="0" xfId="0" applyFont="1" applyAlignment="1">
      <alignment horizontal="center" vertical="center"/>
    </xf>
    <xf numFmtId="0" fontId="66" fillId="0" borderId="0" xfId="0" applyFont="1" applyAlignment="1">
      <alignment vertical="center"/>
    </xf>
    <xf numFmtId="0" fontId="69" fillId="0" borderId="0" xfId="0" applyFont="1"/>
    <xf numFmtId="0" fontId="70" fillId="0" borderId="0" xfId="0" applyFont="1"/>
    <xf numFmtId="0" fontId="67" fillId="7" borderId="42" xfId="0" applyFont="1" applyFill="1" applyBorder="1" applyAlignment="1">
      <alignment horizontal="center" textRotation="90"/>
    </xf>
    <xf numFmtId="0" fontId="67" fillId="7" borderId="46" xfId="0" applyFont="1" applyFill="1" applyBorder="1" applyAlignment="1">
      <alignment horizontal="center" textRotation="90"/>
    </xf>
    <xf numFmtId="0" fontId="72" fillId="7" borderId="20" xfId="0" applyFont="1" applyFill="1" applyBorder="1" applyAlignment="1">
      <alignment wrapText="1"/>
    </xf>
    <xf numFmtId="0" fontId="70" fillId="7" borderId="20" xfId="0" applyFont="1" applyFill="1" applyBorder="1" applyAlignment="1">
      <alignment horizontal="center" vertical="center" textRotation="90"/>
    </xf>
    <xf numFmtId="0" fontId="67" fillId="7" borderId="69" xfId="0" applyFont="1" applyFill="1" applyBorder="1"/>
    <xf numFmtId="0" fontId="66" fillId="0" borderId="70" xfId="0" applyFont="1" applyBorder="1" applyAlignment="1">
      <alignment wrapText="1"/>
    </xf>
    <xf numFmtId="0" fontId="66" fillId="0" borderId="70" xfId="0" applyFont="1" applyBorder="1"/>
    <xf numFmtId="0" fontId="66" fillId="0" borderId="70" xfId="0" applyFont="1" applyBorder="1" applyAlignment="1">
      <alignment horizontal="center" vertical="center"/>
    </xf>
    <xf numFmtId="0" fontId="66" fillId="0" borderId="71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0" fontId="66" fillId="0" borderId="73" xfId="0" applyFont="1" applyBorder="1" applyAlignment="1">
      <alignment horizontal="center" vertical="center"/>
    </xf>
    <xf numFmtId="0" fontId="66" fillId="0" borderId="74" xfId="0" applyFont="1" applyBorder="1" applyAlignment="1">
      <alignment horizontal="center" vertical="center"/>
    </xf>
    <xf numFmtId="0" fontId="66" fillId="0" borderId="75" xfId="0" applyFont="1" applyBorder="1" applyAlignment="1">
      <alignment horizontal="center" vertical="center"/>
    </xf>
    <xf numFmtId="0" fontId="66" fillId="0" borderId="76" xfId="0" applyFont="1" applyBorder="1" applyAlignment="1">
      <alignment horizontal="center" vertical="center"/>
    </xf>
    <xf numFmtId="0" fontId="73" fillId="3" borderId="20" xfId="0" applyFont="1" applyFill="1" applyBorder="1" applyAlignment="1">
      <alignment wrapText="1"/>
    </xf>
    <xf numFmtId="0" fontId="65" fillId="0" borderId="20" xfId="0" applyFont="1" applyBorder="1" applyAlignment="1">
      <alignment horizontal="center" vertical="center"/>
    </xf>
    <xf numFmtId="0" fontId="67" fillId="7" borderId="77" xfId="0" applyFont="1" applyFill="1" applyBorder="1"/>
    <xf numFmtId="0" fontId="66" fillId="0" borderId="30" xfId="0" applyFont="1" applyBorder="1" applyAlignment="1">
      <alignment wrapText="1"/>
    </xf>
    <xf numFmtId="0" fontId="66" fillId="0" borderId="30" xfId="0" applyFont="1" applyBorder="1"/>
    <xf numFmtId="0" fontId="66" fillId="0" borderId="30" xfId="0" applyFont="1" applyBorder="1" applyAlignment="1">
      <alignment horizontal="center" vertical="center"/>
    </xf>
    <xf numFmtId="0" fontId="66" fillId="0" borderId="78" xfId="0" applyFont="1" applyBorder="1" applyAlignment="1">
      <alignment horizontal="center" vertical="center"/>
    </xf>
    <xf numFmtId="0" fontId="66" fillId="0" borderId="20" xfId="0" applyFont="1" applyBorder="1" applyAlignment="1">
      <alignment horizontal="center" vertical="center"/>
    </xf>
    <xf numFmtId="0" fontId="66" fillId="0" borderId="79" xfId="0" applyFont="1" applyBorder="1" applyAlignment="1">
      <alignment horizontal="center" vertical="center"/>
    </xf>
    <xf numFmtId="0" fontId="66" fillId="0" borderId="80" xfId="0" applyFont="1" applyBorder="1" applyAlignment="1">
      <alignment horizontal="center" vertical="center"/>
    </xf>
    <xf numFmtId="0" fontId="66" fillId="0" borderId="77" xfId="0" applyFont="1" applyBorder="1" applyAlignment="1">
      <alignment horizontal="center" vertical="center"/>
    </xf>
    <xf numFmtId="0" fontId="66" fillId="0" borderId="81" xfId="0" applyFont="1" applyBorder="1" applyAlignment="1">
      <alignment horizontal="center" vertical="center"/>
    </xf>
    <xf numFmtId="0" fontId="74" fillId="0" borderId="0" xfId="0" applyFont="1"/>
    <xf numFmtId="0" fontId="75" fillId="7" borderId="82" xfId="0" applyFont="1" applyFill="1" applyBorder="1"/>
    <xf numFmtId="0" fontId="76" fillId="0" borderId="83" xfId="0" applyFont="1" applyBorder="1" applyAlignment="1">
      <alignment wrapText="1"/>
    </xf>
    <xf numFmtId="0" fontId="76" fillId="0" borderId="83" xfId="0" applyFont="1" applyBorder="1"/>
    <xf numFmtId="0" fontId="76" fillId="0" borderId="83" xfId="0" applyFont="1" applyBorder="1" applyAlignment="1">
      <alignment horizontal="center" vertical="center"/>
    </xf>
    <xf numFmtId="0" fontId="76" fillId="0" borderId="80" xfId="0" applyFont="1" applyBorder="1" applyAlignment="1">
      <alignment horizontal="center" vertical="center"/>
    </xf>
    <xf numFmtId="0" fontId="76" fillId="0" borderId="84" xfId="0" applyFont="1" applyBorder="1" applyAlignment="1">
      <alignment horizontal="center" vertical="center"/>
    </xf>
    <xf numFmtId="0" fontId="76" fillId="0" borderId="85" xfId="0" applyFont="1" applyBorder="1" applyAlignment="1">
      <alignment horizontal="center" vertical="center"/>
    </xf>
    <xf numFmtId="0" fontId="76" fillId="0" borderId="86" xfId="0" applyFont="1" applyBorder="1" applyAlignment="1">
      <alignment horizontal="center" vertical="center"/>
    </xf>
    <xf numFmtId="0" fontId="76" fillId="0" borderId="87" xfId="0" applyFont="1" applyBorder="1" applyAlignment="1">
      <alignment horizontal="center" vertical="center"/>
    </xf>
    <xf numFmtId="0" fontId="76" fillId="0" borderId="88" xfId="0" applyFont="1" applyBorder="1" applyAlignment="1">
      <alignment horizontal="center" vertical="center"/>
    </xf>
    <xf numFmtId="0" fontId="77" fillId="3" borderId="20" xfId="0" applyFont="1" applyFill="1" applyBorder="1" applyAlignment="1">
      <alignment wrapText="1"/>
    </xf>
    <xf numFmtId="0" fontId="74" fillId="0" borderId="20" xfId="0" applyFont="1" applyBorder="1" applyAlignment="1">
      <alignment horizontal="center" vertical="center"/>
    </xf>
    <xf numFmtId="0" fontId="67" fillId="7" borderId="42" xfId="0" applyFont="1" applyFill="1" applyBorder="1" applyAlignment="1">
      <alignment horizontal="center" vertical="center"/>
    </xf>
    <xf numFmtId="0" fontId="67" fillId="7" borderId="48" xfId="0" applyFont="1" applyFill="1" applyBorder="1" applyAlignment="1">
      <alignment horizontal="center" vertical="center"/>
    </xf>
    <xf numFmtId="0" fontId="72" fillId="0" borderId="0" xfId="0" applyFont="1" applyAlignment="1">
      <alignment wrapText="1"/>
    </xf>
    <xf numFmtId="0" fontId="73" fillId="0" borderId="0" xfId="0" applyFont="1" applyAlignment="1">
      <alignment wrapText="1"/>
    </xf>
    <xf numFmtId="0" fontId="66" fillId="0" borderId="0" xfId="0" applyFont="1" applyAlignment="1">
      <alignment horizontal="center" vertical="center"/>
    </xf>
    <xf numFmtId="0" fontId="78" fillId="0" borderId="0" xfId="0" applyFont="1" applyAlignment="1">
      <alignment vertical="center"/>
    </xf>
    <xf numFmtId="0" fontId="67" fillId="7" borderId="42" xfId="0" applyFont="1" applyFill="1" applyBorder="1"/>
    <xf numFmtId="0" fontId="67" fillId="7" borderId="46" xfId="0" applyFont="1" applyFill="1" applyBorder="1"/>
    <xf numFmtId="0" fontId="79" fillId="0" borderId="0" xfId="0" applyFont="1"/>
    <xf numFmtId="0" fontId="80" fillId="0" borderId="70" xfId="0" applyFont="1" applyBorder="1" applyAlignment="1">
      <alignment wrapText="1"/>
    </xf>
    <xf numFmtId="0" fontId="80" fillId="0" borderId="70" xfId="0" applyFont="1" applyBorder="1"/>
    <xf numFmtId="0" fontId="80" fillId="0" borderId="70" xfId="0" applyFont="1" applyBorder="1" applyAlignment="1">
      <alignment horizontal="center" vertical="center"/>
    </xf>
    <xf numFmtId="0" fontId="80" fillId="0" borderId="89" xfId="0" applyFont="1" applyBorder="1" applyAlignment="1">
      <alignment horizontal="center" vertical="center"/>
    </xf>
    <xf numFmtId="0" fontId="80" fillId="0" borderId="90" xfId="0" applyFont="1" applyBorder="1" applyAlignment="1">
      <alignment horizontal="center" vertical="center"/>
    </xf>
    <xf numFmtId="0" fontId="80" fillId="0" borderId="91" xfId="0" applyFont="1" applyBorder="1" applyAlignment="1">
      <alignment horizontal="center" vertical="center"/>
    </xf>
    <xf numFmtId="0" fontId="80" fillId="0" borderId="69" xfId="0" applyFont="1" applyBorder="1" applyAlignment="1">
      <alignment horizontal="center" vertical="center"/>
    </xf>
    <xf numFmtId="0" fontId="80" fillId="0" borderId="80" xfId="0" applyFont="1" applyBorder="1" applyAlignment="1">
      <alignment horizontal="center" vertical="center"/>
    </xf>
    <xf numFmtId="0" fontId="80" fillId="0" borderId="79" xfId="0" applyFont="1" applyBorder="1" applyAlignment="1">
      <alignment horizontal="center" vertical="center"/>
    </xf>
    <xf numFmtId="0" fontId="81" fillId="3" borderId="20" xfId="0" applyFont="1" applyFill="1" applyBorder="1" applyAlignment="1">
      <alignment wrapText="1"/>
    </xf>
    <xf numFmtId="0" fontId="79" fillId="0" borderId="20" xfId="0" applyFont="1" applyBorder="1" applyAlignment="1">
      <alignment horizontal="center" vertical="center"/>
    </xf>
    <xf numFmtId="0" fontId="66" fillId="0" borderId="90" xfId="0" applyFont="1" applyBorder="1" applyAlignment="1">
      <alignment horizontal="center" vertical="center"/>
    </xf>
    <xf numFmtId="0" fontId="66" fillId="0" borderId="91" xfId="0" applyFont="1" applyBorder="1" applyAlignment="1">
      <alignment horizontal="center" vertical="center"/>
    </xf>
    <xf numFmtId="0" fontId="66" fillId="0" borderId="89" xfId="0" applyFont="1" applyBorder="1" applyAlignment="1">
      <alignment horizontal="center" vertical="center"/>
    </xf>
    <xf numFmtId="0" fontId="66" fillId="0" borderId="69" xfId="0" applyFont="1" applyBorder="1" applyAlignment="1">
      <alignment horizontal="center" vertical="center"/>
    </xf>
    <xf numFmtId="0" fontId="76" fillId="0" borderId="70" xfId="0" applyFont="1" applyBorder="1" applyAlignment="1">
      <alignment wrapText="1"/>
    </xf>
    <xf numFmtId="0" fontId="66" fillId="0" borderId="86" xfId="0" applyFont="1" applyBorder="1" applyAlignment="1">
      <alignment horizontal="center" vertical="center"/>
    </xf>
    <xf numFmtId="0" fontId="66" fillId="0" borderId="85" xfId="0" applyFont="1" applyBorder="1" applyAlignment="1">
      <alignment horizontal="center" vertical="center"/>
    </xf>
    <xf numFmtId="0" fontId="65" fillId="0" borderId="0" xfId="0" applyFont="1" applyAlignment="1">
      <alignment wrapText="1"/>
    </xf>
    <xf numFmtId="0" fontId="66" fillId="0" borderId="92" xfId="0" applyFont="1" applyBorder="1" applyAlignment="1">
      <alignment horizontal="center" vertical="center"/>
    </xf>
    <xf numFmtId="0" fontId="66" fillId="0" borderId="93" xfId="0" applyFont="1" applyBorder="1" applyAlignment="1">
      <alignment horizontal="center" vertical="center"/>
    </xf>
    <xf numFmtId="0" fontId="66" fillId="0" borderId="94" xfId="0" applyFont="1" applyBorder="1" applyAlignment="1">
      <alignment horizontal="center" vertical="center"/>
    </xf>
    <xf numFmtId="0" fontId="80" fillId="0" borderId="93" xfId="0" applyFont="1" applyBorder="1" applyAlignment="1">
      <alignment horizontal="center" vertical="center"/>
    </xf>
    <xf numFmtId="0" fontId="80" fillId="0" borderId="20" xfId="0" applyFont="1" applyBorder="1" applyAlignment="1">
      <alignment horizontal="center" vertical="center"/>
    </xf>
    <xf numFmtId="0" fontId="80" fillId="0" borderId="94" xfId="0" applyFont="1" applyBorder="1" applyAlignment="1">
      <alignment horizontal="center" vertical="center"/>
    </xf>
    <xf numFmtId="0" fontId="82" fillId="3" borderId="20" xfId="0" applyFont="1" applyFill="1" applyBorder="1" applyAlignment="1">
      <alignment wrapText="1"/>
    </xf>
    <xf numFmtId="0" fontId="83" fillId="0" borderId="20" xfId="0" applyFont="1" applyBorder="1" applyAlignment="1">
      <alignment horizontal="center" vertical="center"/>
    </xf>
    <xf numFmtId="0" fontId="66" fillId="0" borderId="84" xfId="0" applyFont="1" applyBorder="1" applyAlignment="1">
      <alignment horizontal="center" vertical="center"/>
    </xf>
    <xf numFmtId="0" fontId="70" fillId="7" borderId="0" xfId="0" applyFont="1" applyFill="1"/>
    <xf numFmtId="0" fontId="67" fillId="7" borderId="70" xfId="0" applyFont="1" applyFill="1" applyBorder="1" applyAlignment="1">
      <alignment wrapText="1"/>
    </xf>
    <xf numFmtId="0" fontId="67" fillId="7" borderId="70" xfId="0" applyFont="1" applyFill="1" applyBorder="1"/>
    <xf numFmtId="0" fontId="67" fillId="7" borderId="70" xfId="0" applyFont="1" applyFill="1" applyBorder="1" applyAlignment="1">
      <alignment horizontal="center" vertical="center"/>
    </xf>
    <xf numFmtId="0" fontId="67" fillId="7" borderId="93" xfId="0" applyFont="1" applyFill="1" applyBorder="1" applyAlignment="1">
      <alignment horizontal="center" vertical="center"/>
    </xf>
    <xf numFmtId="0" fontId="67" fillId="7" borderId="80" xfId="0" applyFont="1" applyFill="1" applyBorder="1" applyAlignment="1">
      <alignment horizontal="center" vertical="center"/>
    </xf>
    <xf numFmtId="0" fontId="67" fillId="7" borderId="20" xfId="0" applyFont="1" applyFill="1" applyBorder="1" applyAlignment="1">
      <alignment horizontal="center" vertical="center"/>
    </xf>
    <xf numFmtId="0" fontId="67" fillId="7" borderId="79" xfId="0" applyFont="1" applyFill="1" applyBorder="1" applyAlignment="1">
      <alignment horizontal="center" vertical="center"/>
    </xf>
    <xf numFmtId="0" fontId="67" fillId="7" borderId="94" xfId="0" applyFont="1" applyFill="1" applyBorder="1" applyAlignment="1">
      <alignment horizontal="center" vertical="center"/>
    </xf>
    <xf numFmtId="0" fontId="67" fillId="7" borderId="90" xfId="0" applyFont="1" applyFill="1" applyBorder="1" applyAlignment="1">
      <alignment horizontal="center" vertical="center"/>
    </xf>
    <xf numFmtId="0" fontId="67" fillId="7" borderId="91" xfId="0" applyFont="1" applyFill="1" applyBorder="1" applyAlignment="1">
      <alignment horizontal="center" vertical="center"/>
    </xf>
    <xf numFmtId="0" fontId="67" fillId="7" borderId="89" xfId="0" applyFont="1" applyFill="1" applyBorder="1" applyAlignment="1">
      <alignment horizontal="center" vertical="center"/>
    </xf>
    <xf numFmtId="0" fontId="65" fillId="7" borderId="20" xfId="0" applyFont="1" applyFill="1" applyBorder="1" applyAlignment="1">
      <alignment horizontal="center" vertical="center"/>
    </xf>
    <xf numFmtId="0" fontId="84" fillId="3" borderId="70" xfId="0" applyFont="1" applyFill="1" applyBorder="1" applyAlignment="1">
      <alignment wrapText="1"/>
    </xf>
    <xf numFmtId="0" fontId="66" fillId="3" borderId="70" xfId="0" applyFont="1" applyFill="1" applyBorder="1"/>
    <xf numFmtId="0" fontId="68" fillId="0" borderId="20" xfId="0" applyFont="1" applyBorder="1" applyAlignment="1">
      <alignment horizontal="center" vertical="center"/>
    </xf>
    <xf numFmtId="0" fontId="73" fillId="0" borderId="0" xfId="0" applyFont="1"/>
    <xf numFmtId="0" fontId="80" fillId="0" borderId="30" xfId="0" applyFont="1" applyBorder="1" applyAlignment="1">
      <alignment wrapText="1"/>
    </xf>
    <xf numFmtId="0" fontId="80" fillId="0" borderId="30" xfId="0" applyFont="1" applyBorder="1"/>
    <xf numFmtId="0" fontId="80" fillId="0" borderId="30" xfId="0" applyFont="1" applyBorder="1" applyAlignment="1">
      <alignment horizontal="center"/>
    </xf>
    <xf numFmtId="0" fontId="80" fillId="0" borderId="30" xfId="0" applyFont="1" applyBorder="1" applyAlignment="1">
      <alignment horizontal="center" vertical="center"/>
    </xf>
    <xf numFmtId="0" fontId="73" fillId="3" borderId="0" xfId="0" applyFont="1" applyFill="1"/>
    <xf numFmtId="0" fontId="73" fillId="0" borderId="20" xfId="0" applyFont="1" applyBorder="1" applyAlignment="1">
      <alignment horizontal="center" vertical="center"/>
    </xf>
    <xf numFmtId="0" fontId="80" fillId="3" borderId="70" xfId="0" applyFont="1" applyFill="1" applyBorder="1" applyAlignment="1">
      <alignment wrapText="1"/>
    </xf>
    <xf numFmtId="0" fontId="67" fillId="7" borderId="30" xfId="0" applyFont="1" applyFill="1" applyBorder="1" applyAlignment="1">
      <alignment wrapText="1"/>
    </xf>
    <xf numFmtId="0" fontId="67" fillId="7" borderId="30" xfId="0" applyFont="1" applyFill="1" applyBorder="1"/>
    <xf numFmtId="0" fontId="67" fillId="7" borderId="30" xfId="0" applyFont="1" applyFill="1" applyBorder="1" applyAlignment="1">
      <alignment horizontal="center" vertical="center"/>
    </xf>
    <xf numFmtId="0" fontId="67" fillId="7" borderId="78" xfId="0" applyFont="1" applyFill="1" applyBorder="1" applyAlignment="1">
      <alignment horizontal="center" vertical="center"/>
    </xf>
    <xf numFmtId="0" fontId="67" fillId="7" borderId="81" xfId="0" applyFont="1" applyFill="1" applyBorder="1" applyAlignment="1">
      <alignment horizontal="center" vertical="center"/>
    </xf>
    <xf numFmtId="0" fontId="80" fillId="0" borderId="78" xfId="0" applyFont="1" applyBorder="1" applyAlignment="1">
      <alignment horizontal="center" vertical="center"/>
    </xf>
    <xf numFmtId="0" fontId="80" fillId="0" borderId="81" xfId="0" applyFont="1" applyBorder="1" applyAlignment="1">
      <alignment horizontal="center" vertical="center"/>
    </xf>
    <xf numFmtId="0" fontId="73" fillId="7" borderId="20" xfId="0" applyFont="1" applyFill="1" applyBorder="1" applyAlignment="1">
      <alignment wrapText="1"/>
    </xf>
    <xf numFmtId="0" fontId="80" fillId="0" borderId="86" xfId="0" applyFont="1" applyBorder="1" applyAlignment="1">
      <alignment horizontal="center" vertical="center"/>
    </xf>
    <xf numFmtId="0" fontId="80" fillId="0" borderId="84" xfId="0" applyFont="1" applyBorder="1" applyAlignment="1">
      <alignment horizontal="center" vertical="center"/>
    </xf>
    <xf numFmtId="0" fontId="80" fillId="0" borderId="85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67" fillId="7" borderId="69" xfId="0" applyFont="1" applyFill="1" applyBorder="1" applyAlignment="1">
      <alignment horizontal="center" vertical="center"/>
    </xf>
    <xf numFmtId="0" fontId="67" fillId="7" borderId="68" xfId="0" applyFont="1" applyFill="1" applyBorder="1"/>
    <xf numFmtId="0" fontId="68" fillId="3" borderId="20" xfId="0" applyFont="1" applyFill="1" applyBorder="1" applyAlignment="1">
      <alignment wrapText="1"/>
    </xf>
    <xf numFmtId="0" fontId="80" fillId="0" borderId="70" xfId="0" applyFont="1" applyBorder="1" applyAlignment="1">
      <alignment horizontal="center"/>
    </xf>
    <xf numFmtId="0" fontId="65" fillId="3" borderId="0" xfId="0" applyFont="1" applyFill="1"/>
    <xf numFmtId="0" fontId="80" fillId="0" borderId="77" xfId="0" applyFont="1" applyBorder="1" applyAlignment="1">
      <alignment horizontal="center" vertical="center"/>
    </xf>
    <xf numFmtId="0" fontId="67" fillId="7" borderId="71" xfId="0" applyFont="1" applyFill="1" applyBorder="1"/>
    <xf numFmtId="0" fontId="76" fillId="0" borderId="70" xfId="0" applyFont="1" applyBorder="1" applyAlignment="1">
      <alignment horizontal="center" vertical="center"/>
    </xf>
    <xf numFmtId="0" fontId="76" fillId="0" borderId="94" xfId="0" applyFont="1" applyBorder="1" applyAlignment="1">
      <alignment horizontal="center" vertical="center"/>
    </xf>
    <xf numFmtId="0" fontId="76" fillId="0" borderId="90" xfId="0" applyFont="1" applyBorder="1" applyAlignment="1">
      <alignment horizontal="center" vertical="center"/>
    </xf>
    <xf numFmtId="0" fontId="65" fillId="7" borderId="0" xfId="0" applyFont="1" applyFill="1"/>
    <xf numFmtId="0" fontId="66" fillId="7" borderId="30" xfId="0" applyFont="1" applyFill="1" applyBorder="1"/>
    <xf numFmtId="0" fontId="66" fillId="7" borderId="70" xfId="0" applyFont="1" applyFill="1" applyBorder="1"/>
    <xf numFmtId="0" fontId="66" fillId="7" borderId="70" xfId="0" applyFont="1" applyFill="1" applyBorder="1" applyAlignment="1">
      <alignment horizontal="center" vertical="center"/>
    </xf>
    <xf numFmtId="0" fontId="66" fillId="7" borderId="93" xfId="0" applyFont="1" applyFill="1" applyBorder="1" applyAlignment="1">
      <alignment horizontal="center" vertical="center"/>
    </xf>
    <xf numFmtId="0" fontId="66" fillId="7" borderId="30" xfId="0" applyFont="1" applyFill="1" applyBorder="1" applyAlignment="1">
      <alignment horizontal="center" vertical="center"/>
    </xf>
    <xf numFmtId="0" fontId="66" fillId="7" borderId="94" xfId="0" applyFont="1" applyFill="1" applyBorder="1" applyAlignment="1">
      <alignment horizontal="center" vertical="center"/>
    </xf>
    <xf numFmtId="0" fontId="66" fillId="7" borderId="90" xfId="0" applyFont="1" applyFill="1" applyBorder="1" applyAlignment="1">
      <alignment horizontal="center" vertical="center"/>
    </xf>
    <xf numFmtId="0" fontId="66" fillId="7" borderId="91" xfId="0" applyFont="1" applyFill="1" applyBorder="1" applyAlignment="1">
      <alignment horizontal="center" vertical="center"/>
    </xf>
    <xf numFmtId="0" fontId="66" fillId="7" borderId="89" xfId="0" applyFont="1" applyFill="1" applyBorder="1" applyAlignment="1">
      <alignment horizontal="center" vertical="center"/>
    </xf>
    <xf numFmtId="0" fontId="70" fillId="3" borderId="0" xfId="0" applyFont="1" applyFill="1"/>
    <xf numFmtId="0" fontId="66" fillId="3" borderId="70" xfId="0" applyFont="1" applyFill="1" applyBorder="1" applyAlignment="1">
      <alignment wrapText="1"/>
    </xf>
    <xf numFmtId="0" fontId="67" fillId="3" borderId="70" xfId="0" applyFont="1" applyFill="1" applyBorder="1"/>
    <xf numFmtId="0" fontId="66" fillId="3" borderId="70" xfId="0" applyFont="1" applyFill="1" applyBorder="1" applyAlignment="1">
      <alignment horizontal="center" vertical="center"/>
    </xf>
    <xf numFmtId="0" fontId="67" fillId="3" borderId="93" xfId="0" applyFont="1" applyFill="1" applyBorder="1" applyAlignment="1">
      <alignment horizontal="center" vertical="center"/>
    </xf>
    <xf numFmtId="0" fontId="67" fillId="3" borderId="30" xfId="0" applyFont="1" applyFill="1" applyBorder="1" applyAlignment="1">
      <alignment horizontal="center" vertical="center"/>
    </xf>
    <xf numFmtId="0" fontId="67" fillId="3" borderId="94" xfId="0" applyFont="1" applyFill="1" applyBorder="1" applyAlignment="1">
      <alignment horizontal="center" vertical="center"/>
    </xf>
    <xf numFmtId="0" fontId="67" fillId="3" borderId="90" xfId="0" applyFont="1" applyFill="1" applyBorder="1" applyAlignment="1">
      <alignment horizontal="center" vertical="center"/>
    </xf>
    <xf numFmtId="0" fontId="66" fillId="3" borderId="90" xfId="0" applyFont="1" applyFill="1" applyBorder="1" applyAlignment="1">
      <alignment horizontal="center" vertical="center"/>
    </xf>
    <xf numFmtId="0" fontId="67" fillId="3" borderId="91" xfId="0" applyFont="1" applyFill="1" applyBorder="1" applyAlignment="1">
      <alignment horizontal="center" vertical="center"/>
    </xf>
    <xf numFmtId="0" fontId="67" fillId="3" borderId="89" xfId="0" applyFont="1" applyFill="1" applyBorder="1" applyAlignment="1">
      <alignment horizontal="center" vertical="center"/>
    </xf>
    <xf numFmtId="0" fontId="66" fillId="3" borderId="91" xfId="0" applyFont="1" applyFill="1" applyBorder="1" applyAlignment="1">
      <alignment horizontal="center" vertical="center"/>
    </xf>
    <xf numFmtId="0" fontId="65" fillId="3" borderId="20" xfId="0" applyFont="1" applyFill="1" applyBorder="1" applyAlignment="1">
      <alignment horizontal="center" vertical="center"/>
    </xf>
    <xf numFmtId="0" fontId="66" fillId="3" borderId="93" xfId="0" applyFont="1" applyFill="1" applyBorder="1" applyAlignment="1">
      <alignment horizontal="center" vertical="center"/>
    </xf>
    <xf numFmtId="0" fontId="66" fillId="3" borderId="30" xfId="0" applyFont="1" applyFill="1" applyBorder="1" applyAlignment="1">
      <alignment horizontal="center" vertical="center"/>
    </xf>
    <xf numFmtId="0" fontId="66" fillId="3" borderId="94" xfId="0" applyFont="1" applyFill="1" applyBorder="1" applyAlignment="1">
      <alignment horizontal="center" vertical="center"/>
    </xf>
    <xf numFmtId="0" fontId="66" fillId="3" borderId="89" xfId="0" applyFont="1" applyFill="1" applyBorder="1" applyAlignment="1">
      <alignment horizontal="center" vertical="center"/>
    </xf>
    <xf numFmtId="0" fontId="76" fillId="3" borderId="70" xfId="0" applyFont="1" applyFill="1" applyBorder="1" applyAlignment="1">
      <alignment wrapText="1"/>
    </xf>
    <xf numFmtId="0" fontId="70" fillId="7" borderId="20" xfId="0" applyFont="1" applyFill="1" applyBorder="1" applyAlignment="1">
      <alignment horizontal="center" vertical="center"/>
    </xf>
    <xf numFmtId="0" fontId="72" fillId="3" borderId="20" xfId="0" applyFont="1" applyFill="1" applyBorder="1" applyAlignment="1">
      <alignment wrapText="1"/>
    </xf>
    <xf numFmtId="0" fontId="68" fillId="3" borderId="20" xfId="0" applyFont="1" applyFill="1" applyBorder="1" applyAlignment="1">
      <alignment horizontal="center" vertical="center"/>
    </xf>
    <xf numFmtId="0" fontId="80" fillId="3" borderId="70" xfId="0" applyFont="1" applyFill="1" applyBorder="1" applyAlignment="1">
      <alignment horizontal="center"/>
    </xf>
    <xf numFmtId="0" fontId="80" fillId="3" borderId="93" xfId="0" applyFont="1" applyFill="1" applyBorder="1" applyAlignment="1">
      <alignment horizontal="center" vertical="center"/>
    </xf>
    <xf numFmtId="0" fontId="80" fillId="3" borderId="30" xfId="0" applyFont="1" applyFill="1" applyBorder="1" applyAlignment="1">
      <alignment horizontal="center" vertical="center"/>
    </xf>
    <xf numFmtId="0" fontId="80" fillId="3" borderId="94" xfId="0" applyFont="1" applyFill="1" applyBorder="1" applyAlignment="1">
      <alignment horizontal="center" vertical="center"/>
    </xf>
    <xf numFmtId="0" fontId="80" fillId="3" borderId="90" xfId="0" applyFont="1" applyFill="1" applyBorder="1" applyAlignment="1">
      <alignment horizontal="center" vertical="center"/>
    </xf>
    <xf numFmtId="0" fontId="80" fillId="3" borderId="91" xfId="0" applyFont="1" applyFill="1" applyBorder="1" applyAlignment="1">
      <alignment horizontal="center" vertical="center"/>
    </xf>
    <xf numFmtId="0" fontId="80" fillId="3" borderId="89" xfId="0" applyFont="1" applyFill="1" applyBorder="1" applyAlignment="1">
      <alignment horizontal="center" vertical="center"/>
    </xf>
    <xf numFmtId="0" fontId="72" fillId="3" borderId="0" xfId="0" applyFont="1" applyFill="1"/>
    <xf numFmtId="0" fontId="73" fillId="3" borderId="20" xfId="0" applyFont="1" applyFill="1" applyBorder="1" applyAlignment="1">
      <alignment horizontal="center" vertical="center"/>
    </xf>
    <xf numFmtId="0" fontId="80" fillId="3" borderId="70" xfId="0" applyFont="1" applyFill="1" applyBorder="1"/>
    <xf numFmtId="0" fontId="67" fillId="7" borderId="100" xfId="0" applyFont="1" applyFill="1" applyBorder="1"/>
    <xf numFmtId="0" fontId="80" fillId="0" borderId="100" xfId="0" applyFont="1" applyBorder="1" applyAlignment="1">
      <alignment horizontal="center" vertical="center"/>
    </xf>
    <xf numFmtId="0" fontId="80" fillId="3" borderId="70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/>
    </xf>
    <xf numFmtId="0" fontId="70" fillId="3" borderId="0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center" vertical="center" wrapText="1"/>
    </xf>
    <xf numFmtId="0" fontId="73" fillId="3" borderId="0" xfId="0" applyFont="1" applyFill="1" applyAlignment="1">
      <alignment wrapText="1"/>
    </xf>
    <xf numFmtId="0" fontId="65" fillId="3" borderId="0" xfId="0" applyFont="1" applyFill="1" applyAlignment="1">
      <alignment horizontal="center" vertical="center"/>
    </xf>
    <xf numFmtId="0" fontId="68" fillId="0" borderId="0" xfId="0" applyFont="1" applyAlignment="1"/>
    <xf numFmtId="0" fontId="78" fillId="0" borderId="0" xfId="0" applyFont="1" applyAlignment="1"/>
    <xf numFmtId="0" fontId="50" fillId="0" borderId="0" xfId="0" applyFont="1" applyAlignment="1">
      <alignment horizontal="left"/>
    </xf>
    <xf numFmtId="0" fontId="51" fillId="3" borderId="0" xfId="0" applyFont="1" applyFill="1"/>
    <xf numFmtId="0" fontId="56" fillId="3" borderId="0" xfId="0" applyFont="1" applyFill="1" applyAlignment="1">
      <alignment horizontal="left"/>
    </xf>
    <xf numFmtId="165" fontId="24" fillId="3" borderId="0" xfId="0" applyNumberFormat="1" applyFont="1" applyFill="1"/>
    <xf numFmtId="0" fontId="52" fillId="3" borderId="0" xfId="0" applyFont="1" applyFill="1" applyBorder="1"/>
    <xf numFmtId="0" fontId="52" fillId="3" borderId="0" xfId="0" applyFont="1" applyFill="1"/>
    <xf numFmtId="0" fontId="53" fillId="3" borderId="0" xfId="0" applyFont="1" applyFill="1"/>
    <xf numFmtId="0" fontId="52" fillId="0" borderId="0" xfId="0" applyFont="1"/>
    <xf numFmtId="0" fontId="55" fillId="3" borderId="0" xfId="0" applyFont="1" applyFill="1"/>
    <xf numFmtId="10" fontId="52" fillId="3" borderId="0" xfId="0" applyNumberFormat="1" applyFont="1" applyFill="1"/>
    <xf numFmtId="0" fontId="56" fillId="3" borderId="0" xfId="0" applyFont="1" applyFill="1" applyAlignment="1">
      <alignment wrapText="1"/>
    </xf>
    <xf numFmtId="0" fontId="57" fillId="3" borderId="0" xfId="0" applyFont="1" applyFill="1" applyAlignment="1">
      <alignment horizontal="center" wrapText="1"/>
    </xf>
    <xf numFmtId="0" fontId="56" fillId="3" borderId="0" xfId="0" applyFont="1" applyFill="1"/>
    <xf numFmtId="0" fontId="56" fillId="3" borderId="0" xfId="0" applyFont="1" applyFill="1" applyBorder="1" applyAlignment="1">
      <alignment wrapText="1"/>
    </xf>
    <xf numFmtId="0" fontId="57" fillId="7" borderId="42" xfId="0" applyFont="1" applyFill="1" applyBorder="1" applyAlignment="1">
      <alignment horizontal="center" vertical="center"/>
    </xf>
    <xf numFmtId="0" fontId="52" fillId="3" borderId="13" xfId="0" applyFont="1" applyFill="1" applyBorder="1"/>
    <xf numFmtId="0" fontId="51" fillId="3" borderId="4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51" fillId="3" borderId="22" xfId="0" applyFont="1" applyFill="1" applyBorder="1" applyAlignment="1">
      <alignment horizontal="center" vertical="center" wrapText="1"/>
    </xf>
    <xf numFmtId="0" fontId="51" fillId="2" borderId="22" xfId="0" applyFont="1" applyFill="1" applyBorder="1" applyAlignment="1">
      <alignment horizontal="center" vertical="center" wrapText="1"/>
    </xf>
    <xf numFmtId="0" fontId="51" fillId="3" borderId="11" xfId="0" applyFont="1" applyFill="1" applyBorder="1" applyAlignment="1">
      <alignment horizontal="center" vertical="center" wrapText="1"/>
    </xf>
    <xf numFmtId="0" fontId="51" fillId="3" borderId="49" xfId="0" applyFont="1" applyFill="1" applyBorder="1" applyAlignment="1">
      <alignment horizontal="center" vertical="center" wrapText="1"/>
    </xf>
    <xf numFmtId="0" fontId="51" fillId="3" borderId="50" xfId="0" applyFont="1" applyFill="1" applyBorder="1" applyAlignment="1">
      <alignment horizontal="center" vertical="center" wrapText="1"/>
    </xf>
    <xf numFmtId="0" fontId="51" fillId="3" borderId="18" xfId="0" applyFont="1" applyFill="1" applyBorder="1" applyAlignment="1">
      <alignment horizontal="center" vertical="center" wrapText="1"/>
    </xf>
    <xf numFmtId="0" fontId="51" fillId="3" borderId="12" xfId="0" applyFont="1" applyFill="1" applyBorder="1" applyAlignment="1">
      <alignment horizontal="center" vertical="center" wrapText="1"/>
    </xf>
    <xf numFmtId="0" fontId="52" fillId="3" borderId="42" xfId="0" applyFont="1" applyFill="1" applyBorder="1" applyAlignment="1">
      <alignment horizontal="left" vertical="center"/>
    </xf>
    <xf numFmtId="0" fontId="57" fillId="3" borderId="42" xfId="0" applyFont="1" applyFill="1" applyBorder="1" applyAlignment="1">
      <alignment horizontal="center" vertical="center"/>
    </xf>
    <xf numFmtId="0" fontId="51" fillId="3" borderId="54" xfId="0" applyFont="1" applyFill="1" applyBorder="1" applyAlignment="1">
      <alignment horizontal="center" vertical="center" wrapText="1"/>
    </xf>
    <xf numFmtId="0" fontId="51" fillId="3" borderId="24" xfId="0" applyFont="1" applyFill="1" applyBorder="1" applyAlignment="1">
      <alignment horizontal="center" vertical="center" wrapText="1"/>
    </xf>
    <xf numFmtId="0" fontId="52" fillId="3" borderId="42" xfId="0" applyFont="1" applyFill="1" applyBorder="1" applyAlignment="1">
      <alignment horizontal="left" vertical="center" wrapText="1"/>
    </xf>
    <xf numFmtId="0" fontId="51" fillId="3" borderId="8" xfId="0" applyFont="1" applyFill="1" applyBorder="1" applyAlignment="1">
      <alignment vertical="center" wrapText="1"/>
    </xf>
    <xf numFmtId="0" fontId="51" fillId="3" borderId="55" xfId="0" applyFont="1" applyFill="1" applyBorder="1" applyAlignment="1">
      <alignment horizontal="center" vertical="center" wrapText="1"/>
    </xf>
    <xf numFmtId="0" fontId="51" fillId="3" borderId="56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6" fillId="3" borderId="2" xfId="0" applyFont="1" applyFill="1" applyBorder="1" applyAlignment="1">
      <alignment horizontal="center" vertical="center" wrapText="1"/>
    </xf>
    <xf numFmtId="0" fontId="58" fillId="3" borderId="0" xfId="0" applyFont="1" applyFill="1" applyBorder="1" applyAlignment="1">
      <alignment horizontal="center" vertical="center" wrapText="1"/>
    </xf>
    <xf numFmtId="0" fontId="52" fillId="3" borderId="0" xfId="0" applyFont="1" applyFill="1" applyAlignment="1">
      <alignment vertical="center" wrapText="1"/>
    </xf>
    <xf numFmtId="0" fontId="56" fillId="3" borderId="4" xfId="0" applyFont="1" applyFill="1" applyBorder="1" applyAlignment="1">
      <alignment horizontal="center" vertical="center" wrapText="1"/>
    </xf>
    <xf numFmtId="0" fontId="56" fillId="3" borderId="0" xfId="0" applyFont="1" applyFill="1" applyBorder="1" applyAlignment="1">
      <alignment vertical="center" wrapText="1"/>
    </xf>
    <xf numFmtId="0" fontId="56" fillId="3" borderId="0" xfId="0" applyFont="1" applyFill="1" applyBorder="1" applyAlignment="1">
      <alignment horizontal="center" vertical="center" wrapText="1"/>
    </xf>
    <xf numFmtId="0" fontId="56" fillId="7" borderId="17" xfId="0" applyFont="1" applyFill="1" applyBorder="1" applyAlignment="1">
      <alignment horizontal="center" vertical="center" wrapText="1"/>
    </xf>
    <xf numFmtId="0" fontId="51" fillId="3" borderId="57" xfId="0" applyFont="1" applyFill="1" applyBorder="1" applyAlignment="1">
      <alignment horizontal="center" vertical="center" wrapText="1"/>
    </xf>
    <xf numFmtId="0" fontId="51" fillId="3" borderId="19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vertical="center" wrapText="1"/>
    </xf>
    <xf numFmtId="0" fontId="51" fillId="2" borderId="18" xfId="0" applyFont="1" applyFill="1" applyBorder="1" applyAlignment="1">
      <alignment horizontal="center" vertical="center" wrapText="1"/>
    </xf>
    <xf numFmtId="0" fontId="51" fillId="2" borderId="11" xfId="0" applyFont="1" applyFill="1" applyBorder="1" applyAlignment="1">
      <alignment horizontal="center" vertical="center" wrapText="1"/>
    </xf>
    <xf numFmtId="0" fontId="51" fillId="2" borderId="12" xfId="0" applyFont="1" applyFill="1" applyBorder="1" applyAlignment="1">
      <alignment horizontal="center" vertical="center" wrapText="1"/>
    </xf>
    <xf numFmtId="0" fontId="61" fillId="2" borderId="0" xfId="0" applyFont="1" applyFill="1" applyBorder="1" applyAlignment="1">
      <alignment horizontal="center" vertical="center" wrapText="1"/>
    </xf>
    <xf numFmtId="0" fontId="57" fillId="8" borderId="42" xfId="0" applyFont="1" applyFill="1" applyBorder="1" applyAlignment="1">
      <alignment horizontal="center" vertical="center"/>
    </xf>
    <xf numFmtId="0" fontId="51" fillId="3" borderId="1" xfId="0" applyFont="1" applyFill="1" applyBorder="1" applyAlignment="1" applyProtection="1">
      <alignment vertical="center" wrapText="1"/>
      <protection locked="0"/>
    </xf>
    <xf numFmtId="0" fontId="51" fillId="3" borderId="42" xfId="0" applyFont="1" applyFill="1" applyBorder="1"/>
    <xf numFmtId="0" fontId="56" fillId="3" borderId="42" xfId="0" applyFont="1" applyFill="1" applyBorder="1" applyAlignment="1">
      <alignment horizontal="center" vertical="center"/>
    </xf>
    <xf numFmtId="0" fontId="56" fillId="8" borderId="42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 wrapText="1"/>
    </xf>
    <xf numFmtId="0" fontId="51" fillId="3" borderId="58" xfId="0" applyFont="1" applyFill="1" applyBorder="1" applyAlignment="1">
      <alignment horizontal="center" vertical="center" wrapText="1"/>
    </xf>
    <xf numFmtId="0" fontId="51" fillId="2" borderId="59" xfId="0" applyFont="1" applyFill="1" applyBorder="1" applyAlignment="1">
      <alignment horizontal="center" vertical="center" wrapText="1"/>
    </xf>
    <xf numFmtId="0" fontId="51" fillId="2" borderId="58" xfId="0" applyFont="1" applyFill="1" applyBorder="1" applyAlignment="1">
      <alignment horizontal="center" vertical="center" wrapText="1"/>
    </xf>
    <xf numFmtId="0" fontId="51" fillId="2" borderId="7" xfId="0" applyFont="1" applyFill="1" applyBorder="1" applyAlignment="1">
      <alignment horizontal="center" vertical="center" wrapText="1"/>
    </xf>
    <xf numFmtId="0" fontId="52" fillId="9" borderId="0" xfId="0" applyFont="1" applyFill="1"/>
    <xf numFmtId="0" fontId="56" fillId="9" borderId="4" xfId="0" applyFont="1" applyFill="1" applyBorder="1" applyAlignment="1">
      <alignment horizontal="center" vertical="center" wrapText="1"/>
    </xf>
    <xf numFmtId="0" fontId="56" fillId="9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51" fillId="9" borderId="1" xfId="0" applyFont="1" applyFill="1" applyBorder="1" applyAlignment="1">
      <alignment horizontal="center" vertical="center" wrapText="1"/>
    </xf>
    <xf numFmtId="0" fontId="51" fillId="9" borderId="60" xfId="0" applyFont="1" applyFill="1" applyBorder="1" applyAlignment="1">
      <alignment horizontal="center" vertical="center" wrapText="1"/>
    </xf>
    <xf numFmtId="0" fontId="51" fillId="9" borderId="61" xfId="0" applyFont="1" applyFill="1" applyBorder="1" applyAlignment="1">
      <alignment horizontal="center" vertical="center" wrapText="1"/>
    </xf>
    <xf numFmtId="0" fontId="51" fillId="9" borderId="5" xfId="0" applyFont="1" applyFill="1" applyBorder="1" applyAlignment="1">
      <alignment horizontal="center" vertical="center" wrapText="1"/>
    </xf>
    <xf numFmtId="0" fontId="52" fillId="9" borderId="0" xfId="0" applyFont="1" applyFill="1" applyBorder="1"/>
    <xf numFmtId="0" fontId="61" fillId="9" borderId="0" xfId="0" applyFont="1" applyFill="1" applyBorder="1" applyAlignment="1">
      <alignment horizontal="center" vertical="center" wrapText="1"/>
    </xf>
    <xf numFmtId="0" fontId="57" fillId="9" borderId="42" xfId="0" applyFont="1" applyFill="1" applyBorder="1" applyAlignment="1">
      <alignment horizontal="left" vertical="center"/>
    </xf>
    <xf numFmtId="0" fontId="57" fillId="9" borderId="42" xfId="0" applyFont="1" applyFill="1" applyBorder="1" applyAlignment="1">
      <alignment horizontal="center" vertical="center"/>
    </xf>
    <xf numFmtId="0" fontId="51" fillId="3" borderId="1" xfId="0" applyFont="1" applyFill="1" applyBorder="1"/>
    <xf numFmtId="0" fontId="26" fillId="3" borderId="42" xfId="0" applyFont="1" applyFill="1" applyBorder="1"/>
    <xf numFmtId="0" fontId="51" fillId="9" borderId="1" xfId="0" applyFont="1" applyFill="1" applyBorder="1" applyAlignment="1">
      <alignment vertical="center" wrapText="1"/>
    </xf>
    <xf numFmtId="0" fontId="51" fillId="9" borderId="17" xfId="0" applyFont="1" applyFill="1" applyBorder="1" applyAlignment="1">
      <alignment horizontal="center" vertical="center" wrapText="1"/>
    </xf>
    <xf numFmtId="0" fontId="56" fillId="9" borderId="42" xfId="0" applyFont="1" applyFill="1" applyBorder="1" applyAlignment="1">
      <alignment horizontal="left" vertical="center"/>
    </xf>
    <xf numFmtId="0" fontId="87" fillId="9" borderId="42" xfId="0" applyFont="1" applyFill="1" applyBorder="1" applyAlignment="1">
      <alignment horizontal="center" vertical="center"/>
    </xf>
    <xf numFmtId="0" fontId="88" fillId="0" borderId="42" xfId="0" applyFont="1" applyBorder="1" applyAlignment="1">
      <alignment wrapText="1"/>
    </xf>
    <xf numFmtId="0" fontId="88" fillId="3" borderId="101" xfId="0" applyFont="1" applyFill="1" applyBorder="1"/>
    <xf numFmtId="0" fontId="88" fillId="3" borderId="22" xfId="0" applyFont="1" applyFill="1" applyBorder="1" applyAlignment="1">
      <alignment horizontal="center" vertical="center" wrapText="1"/>
    </xf>
    <xf numFmtId="0" fontId="88" fillId="2" borderId="22" xfId="0" applyFont="1" applyFill="1" applyBorder="1" applyAlignment="1">
      <alignment horizontal="center" vertical="center" wrapText="1"/>
    </xf>
    <xf numFmtId="0" fontId="88" fillId="3" borderId="11" xfId="0" applyFont="1" applyFill="1" applyBorder="1" applyAlignment="1">
      <alignment horizontal="center" vertical="center" wrapText="1"/>
    </xf>
    <xf numFmtId="0" fontId="88" fillId="3" borderId="26" xfId="0" applyFont="1" applyFill="1" applyBorder="1" applyAlignment="1">
      <alignment horizontal="center" vertical="center" wrapText="1"/>
    </xf>
    <xf numFmtId="0" fontId="88" fillId="3" borderId="18" xfId="0" applyFont="1" applyFill="1" applyBorder="1" applyAlignment="1">
      <alignment horizontal="center" vertical="center" wrapText="1"/>
    </xf>
    <xf numFmtId="0" fontId="88" fillId="3" borderId="12" xfId="0" applyFont="1" applyFill="1" applyBorder="1" applyAlignment="1">
      <alignment horizontal="center" vertical="center" wrapText="1"/>
    </xf>
    <xf numFmtId="0" fontId="88" fillId="3" borderId="0" xfId="0" applyFont="1" applyFill="1" applyBorder="1"/>
    <xf numFmtId="0" fontId="88" fillId="3" borderId="42" xfId="0" applyFont="1" applyFill="1" applyBorder="1" applyAlignment="1">
      <alignment horizontal="left" vertical="center"/>
    </xf>
    <xf numFmtId="0" fontId="87" fillId="3" borderId="42" xfId="0" applyFont="1" applyFill="1" applyBorder="1" applyAlignment="1">
      <alignment horizontal="center" vertical="center"/>
    </xf>
    <xf numFmtId="0" fontId="87" fillId="8" borderId="42" xfId="0" applyFont="1" applyFill="1" applyBorder="1" applyAlignment="1">
      <alignment horizontal="center" vertical="center"/>
    </xf>
    <xf numFmtId="0" fontId="88" fillId="3" borderId="42" xfId="0" applyFont="1" applyFill="1" applyBorder="1" applyAlignment="1">
      <alignment wrapText="1"/>
    </xf>
    <xf numFmtId="0" fontId="88" fillId="3" borderId="42" xfId="0" applyFont="1" applyFill="1" applyBorder="1" applyAlignment="1">
      <alignment vertical="center" wrapText="1"/>
    </xf>
    <xf numFmtId="0" fontId="26" fillId="3" borderId="1" xfId="0" applyFont="1" applyFill="1" applyBorder="1"/>
    <xf numFmtId="0" fontId="24" fillId="9" borderId="1" xfId="0" applyFont="1" applyFill="1" applyBorder="1" applyAlignment="1">
      <alignment vertical="center" wrapText="1"/>
    </xf>
    <xf numFmtId="0" fontId="51" fillId="0" borderId="1" xfId="0" applyFont="1" applyBorder="1"/>
    <xf numFmtId="0" fontId="26" fillId="3" borderId="42" xfId="0" applyFont="1" applyFill="1" applyBorder="1" applyAlignment="1">
      <alignment vertical="center" wrapText="1"/>
    </xf>
    <xf numFmtId="0" fontId="51" fillId="3" borderId="4" xfId="0" applyFont="1" applyFill="1" applyBorder="1" applyAlignment="1">
      <alignment horizontal="left" wrapText="1"/>
    </xf>
    <xf numFmtId="0" fontId="26" fillId="3" borderId="42" xfId="0" applyFont="1" applyFill="1" applyBorder="1" applyAlignment="1">
      <alignment wrapText="1"/>
    </xf>
    <xf numFmtId="0" fontId="51" fillId="0" borderId="1" xfId="0" applyFont="1" applyBorder="1" applyAlignment="1">
      <alignment wrapText="1"/>
    </xf>
    <xf numFmtId="0" fontId="26" fillId="3" borderId="1" xfId="0" applyFont="1" applyFill="1" applyBorder="1" applyAlignment="1">
      <alignment wrapText="1"/>
    </xf>
    <xf numFmtId="0" fontId="51" fillId="0" borderId="42" xfId="0" applyFont="1" applyBorder="1" applyAlignment="1">
      <alignment wrapText="1"/>
    </xf>
    <xf numFmtId="0" fontId="51" fillId="3" borderId="42" xfId="0" applyFont="1" applyFill="1" applyBorder="1" applyAlignment="1">
      <alignment vertical="center" wrapText="1"/>
    </xf>
    <xf numFmtId="0" fontId="55" fillId="0" borderId="0" xfId="0" applyFont="1" applyAlignment="1">
      <alignment horizontal="left"/>
    </xf>
    <xf numFmtId="0" fontId="90" fillId="0" borderId="0" xfId="0" applyFont="1"/>
    <xf numFmtId="0" fontId="91" fillId="3" borderId="0" xfId="0" applyFont="1" applyFill="1" applyAlignment="1">
      <alignment horizontal="left"/>
    </xf>
    <xf numFmtId="165" fontId="91" fillId="3" borderId="0" xfId="0" applyNumberFormat="1" applyFont="1" applyFill="1"/>
    <xf numFmtId="0" fontId="90" fillId="3" borderId="0" xfId="0" applyFont="1" applyFill="1"/>
    <xf numFmtId="0" fontId="90" fillId="3" borderId="0" xfId="0" applyFont="1" applyFill="1" applyAlignment="1">
      <alignment horizontal="right"/>
    </xf>
    <xf numFmtId="0" fontId="56" fillId="3" borderId="10" xfId="0" applyFont="1" applyFill="1" applyBorder="1" applyAlignment="1">
      <alignment wrapText="1"/>
    </xf>
    <xf numFmtId="0" fontId="57" fillId="0" borderId="0" xfId="0" applyFont="1" applyAlignment="1">
      <alignment horizontal="center" wrapText="1"/>
    </xf>
    <xf numFmtId="0" fontId="58" fillId="2" borderId="0" xfId="0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vertical="center" textRotation="90" wrapText="1"/>
    </xf>
    <xf numFmtId="0" fontId="62" fillId="2" borderId="0" xfId="0" applyFont="1" applyFill="1" applyBorder="1" applyAlignment="1">
      <alignment horizontal="center" wrapText="1"/>
    </xf>
    <xf numFmtId="0" fontId="51" fillId="2" borderId="4" xfId="0" applyFont="1" applyFill="1" applyBorder="1" applyAlignment="1">
      <alignment horizontal="center" vertical="center" wrapText="1"/>
    </xf>
    <xf numFmtId="0" fontId="51" fillId="3" borderId="102" xfId="0" applyFont="1" applyFill="1" applyBorder="1" applyAlignment="1">
      <alignment horizontal="center" vertical="center" wrapText="1"/>
    </xf>
    <xf numFmtId="0" fontId="51" fillId="3" borderId="51" xfId="0" applyFont="1" applyFill="1" applyBorder="1" applyAlignment="1">
      <alignment horizontal="center" vertical="center" wrapText="1"/>
    </xf>
    <xf numFmtId="0" fontId="51" fillId="3" borderId="52" xfId="0" applyFont="1" applyFill="1" applyBorder="1" applyAlignment="1">
      <alignment horizontal="center" vertical="center" wrapText="1"/>
    </xf>
    <xf numFmtId="0" fontId="51" fillId="3" borderId="53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 applyProtection="1">
      <alignment vertical="center" wrapText="1"/>
      <protection locked="0"/>
    </xf>
    <xf numFmtId="0" fontId="26" fillId="3" borderId="1" xfId="0" applyFont="1" applyFill="1" applyBorder="1" applyAlignment="1" applyProtection="1">
      <alignment vertical="center" wrapText="1"/>
      <protection locked="0"/>
    </xf>
    <xf numFmtId="0" fontId="51" fillId="3" borderId="22" xfId="0" applyFont="1" applyFill="1" applyBorder="1" applyAlignment="1" applyProtection="1">
      <alignment horizontal="center" vertical="center" wrapText="1"/>
      <protection locked="0"/>
    </xf>
    <xf numFmtId="0" fontId="51" fillId="3" borderId="11" xfId="0" applyFont="1" applyFill="1" applyBorder="1" applyAlignment="1" applyProtection="1">
      <alignment horizontal="center" vertical="center" wrapText="1"/>
      <protection locked="0"/>
    </xf>
    <xf numFmtId="0" fontId="51" fillId="3" borderId="54" xfId="0" applyFont="1" applyFill="1" applyBorder="1" applyAlignment="1" applyProtection="1">
      <alignment horizontal="center" vertical="center" wrapText="1"/>
      <protection locked="0"/>
    </xf>
    <xf numFmtId="0" fontId="51" fillId="3" borderId="102" xfId="0" applyFont="1" applyFill="1" applyBorder="1" applyAlignment="1" applyProtection="1">
      <alignment horizontal="center" vertical="center" wrapText="1"/>
      <protection locked="0"/>
    </xf>
    <xf numFmtId="0" fontId="51" fillId="3" borderId="18" xfId="0" applyFont="1" applyFill="1" applyBorder="1" applyAlignment="1" applyProtection="1">
      <alignment horizontal="center" vertical="center" wrapText="1"/>
      <protection locked="0"/>
    </xf>
    <xf numFmtId="0" fontId="51" fillId="3" borderId="12" xfId="0" applyFont="1" applyFill="1" applyBorder="1" applyAlignment="1" applyProtection="1">
      <alignment horizontal="center" vertical="center" wrapText="1"/>
      <protection locked="0"/>
    </xf>
    <xf numFmtId="0" fontId="88" fillId="3" borderId="0" xfId="0" applyFont="1" applyFill="1"/>
    <xf numFmtId="0" fontId="88" fillId="3" borderId="8" xfId="0" applyFont="1" applyFill="1" applyBorder="1" applyAlignment="1">
      <alignment vertical="center" wrapText="1"/>
    </xf>
    <xf numFmtId="0" fontId="51" fillId="3" borderId="103" xfId="0" applyFont="1" applyFill="1" applyBorder="1" applyAlignment="1">
      <alignment horizontal="center" vertical="center" wrapText="1"/>
    </xf>
    <xf numFmtId="0" fontId="92" fillId="9" borderId="1" xfId="0" applyFont="1" applyFill="1" applyBorder="1" applyAlignment="1">
      <alignment vertical="center" wrapText="1"/>
    </xf>
    <xf numFmtId="0" fontId="37" fillId="9" borderId="42" xfId="0" applyFont="1" applyFill="1" applyBorder="1" applyAlignment="1">
      <alignment horizontal="left" vertical="center"/>
    </xf>
    <xf numFmtId="0" fontId="93" fillId="3" borderId="4" xfId="0" applyFont="1" applyFill="1" applyBorder="1" applyAlignment="1">
      <alignment horizontal="center" vertical="center" wrapText="1"/>
    </xf>
    <xf numFmtId="0" fontId="51" fillId="3" borderId="26" xfId="0" applyFont="1" applyFill="1" applyBorder="1" applyAlignment="1">
      <alignment horizontal="center" vertical="center" wrapText="1"/>
    </xf>
    <xf numFmtId="0" fontId="94" fillId="9" borderId="0" xfId="0" applyFont="1" applyFill="1"/>
    <xf numFmtId="0" fontId="92" fillId="9" borderId="4" xfId="0" applyFont="1" applyFill="1" applyBorder="1" applyAlignment="1">
      <alignment horizontal="center" vertical="center" wrapText="1"/>
    </xf>
    <xf numFmtId="0" fontId="93" fillId="9" borderId="1" xfId="0" applyFont="1" applyFill="1" applyBorder="1" applyAlignment="1">
      <alignment vertical="center" wrapText="1"/>
    </xf>
    <xf numFmtId="0" fontId="93" fillId="9" borderId="1" xfId="0" applyFont="1" applyFill="1" applyBorder="1" applyAlignment="1">
      <alignment horizontal="center" vertical="center" wrapText="1"/>
    </xf>
    <xf numFmtId="0" fontId="93" fillId="9" borderId="60" xfId="0" applyFont="1" applyFill="1" applyBorder="1" applyAlignment="1">
      <alignment horizontal="center" vertical="center" wrapText="1"/>
    </xf>
    <xf numFmtId="0" fontId="93" fillId="9" borderId="17" xfId="0" applyFont="1" applyFill="1" applyBorder="1" applyAlignment="1">
      <alignment horizontal="center" vertical="center" wrapText="1"/>
    </xf>
    <xf numFmtId="0" fontId="93" fillId="9" borderId="61" xfId="0" applyFont="1" applyFill="1" applyBorder="1" applyAlignment="1">
      <alignment horizontal="center" vertical="center" wrapText="1"/>
    </xf>
    <xf numFmtId="0" fontId="93" fillId="9" borderId="5" xfId="0" applyFont="1" applyFill="1" applyBorder="1" applyAlignment="1">
      <alignment horizontal="center" vertical="center" wrapText="1"/>
    </xf>
    <xf numFmtId="0" fontId="94" fillId="9" borderId="0" xfId="0" applyFont="1" applyFill="1" applyBorder="1"/>
    <xf numFmtId="0" fontId="14" fillId="9" borderId="42" xfId="0" applyFont="1" applyFill="1" applyBorder="1" applyAlignment="1">
      <alignment horizontal="left" vertical="center"/>
    </xf>
    <xf numFmtId="0" fontId="37" fillId="9" borderId="42" xfId="0" applyFont="1" applyFill="1" applyBorder="1" applyAlignment="1">
      <alignment horizontal="center" vertical="center"/>
    </xf>
    <xf numFmtId="0" fontId="94" fillId="0" borderId="0" xfId="0" applyFont="1"/>
    <xf numFmtId="0" fontId="95" fillId="3" borderId="42" xfId="0" applyFont="1" applyFill="1" applyBorder="1" applyAlignment="1">
      <alignment vertical="center" wrapText="1"/>
    </xf>
    <xf numFmtId="0" fontId="95" fillId="3" borderId="22" xfId="0" applyFont="1" applyFill="1" applyBorder="1" applyAlignment="1">
      <alignment horizontal="center" vertical="center" wrapText="1"/>
    </xf>
    <xf numFmtId="0" fontId="95" fillId="2" borderId="22" xfId="0" applyFont="1" applyFill="1" applyBorder="1" applyAlignment="1">
      <alignment horizontal="center" vertical="center" wrapText="1"/>
    </xf>
    <xf numFmtId="0" fontId="93" fillId="3" borderId="11" xfId="0" applyFont="1" applyFill="1" applyBorder="1" applyAlignment="1">
      <alignment horizontal="center" vertical="center" wrapText="1"/>
    </xf>
    <xf numFmtId="0" fontId="95" fillId="3" borderId="11" xfId="0" applyFont="1" applyFill="1" applyBorder="1" applyAlignment="1">
      <alignment horizontal="center" vertical="center" wrapText="1"/>
    </xf>
    <xf numFmtId="0" fontId="93" fillId="3" borderId="26" xfId="0" applyFont="1" applyFill="1" applyBorder="1" applyAlignment="1">
      <alignment horizontal="center" vertical="center" wrapText="1"/>
    </xf>
    <xf numFmtId="0" fontId="93" fillId="3" borderId="18" xfId="0" applyFont="1" applyFill="1" applyBorder="1" applyAlignment="1">
      <alignment horizontal="center" vertical="center" wrapText="1"/>
    </xf>
    <xf numFmtId="0" fontId="95" fillId="3" borderId="12" xfId="0" applyFont="1" applyFill="1" applyBorder="1" applyAlignment="1">
      <alignment horizontal="center" vertical="center" wrapText="1"/>
    </xf>
    <xf numFmtId="0" fontId="94" fillId="3" borderId="0" xfId="0" applyFont="1" applyFill="1" applyBorder="1"/>
    <xf numFmtId="0" fontId="95" fillId="3" borderId="42" xfId="0" applyFont="1" applyFill="1" applyBorder="1" applyAlignment="1">
      <alignment horizontal="left" vertical="center"/>
    </xf>
    <xf numFmtId="0" fontId="37" fillId="3" borderId="42" xfId="0" applyFont="1" applyFill="1" applyBorder="1" applyAlignment="1">
      <alignment horizontal="center" vertical="center"/>
    </xf>
    <xf numFmtId="0" fontId="37" fillId="8" borderId="42" xfId="0" applyFont="1" applyFill="1" applyBorder="1" applyAlignment="1">
      <alignment horizontal="center" vertical="center"/>
    </xf>
    <xf numFmtId="0" fontId="95" fillId="3" borderId="1" xfId="0" applyFont="1" applyFill="1" applyBorder="1" applyAlignment="1">
      <alignment vertical="center" wrapText="1"/>
    </xf>
    <xf numFmtId="0" fontId="95" fillId="3" borderId="101" xfId="0" applyFont="1" applyFill="1" applyBorder="1"/>
    <xf numFmtId="0" fontId="52" fillId="9" borderId="42" xfId="0" applyFont="1" applyFill="1" applyBorder="1" applyAlignment="1">
      <alignment horizontal="left" vertical="center"/>
    </xf>
    <xf numFmtId="0" fontId="51" fillId="0" borderId="42" xfId="0" applyFont="1" applyBorder="1"/>
    <xf numFmtId="0" fontId="51" fillId="3" borderId="1" xfId="0" applyFont="1" applyFill="1" applyBorder="1" applyAlignment="1">
      <alignment horizontal="left" wrapText="1"/>
    </xf>
    <xf numFmtId="0" fontId="51" fillId="0" borderId="0" xfId="0" applyFont="1"/>
    <xf numFmtId="0" fontId="26" fillId="3" borderId="0" xfId="0" applyFont="1" applyFill="1" applyBorder="1"/>
    <xf numFmtId="0" fontId="55" fillId="2" borderId="0" xfId="0" applyFont="1" applyFill="1" applyBorder="1" applyAlignment="1">
      <alignment horizontal="center" vertical="center" wrapText="1"/>
    </xf>
    <xf numFmtId="0" fontId="22" fillId="3" borderId="0" xfId="0" applyFont="1" applyFill="1"/>
    <xf numFmtId="0" fontId="52" fillId="3" borderId="3" xfId="0" applyFont="1" applyFill="1" applyBorder="1"/>
    <xf numFmtId="0" fontId="53" fillId="3" borderId="1" xfId="0" applyFont="1" applyFill="1" applyBorder="1" applyAlignment="1">
      <alignment vertical="center" wrapText="1"/>
    </xf>
    <xf numFmtId="0" fontId="51" fillId="3" borderId="104" xfId="0" applyFont="1" applyFill="1" applyBorder="1" applyAlignment="1">
      <alignment horizontal="center" vertical="center" wrapText="1"/>
    </xf>
    <xf numFmtId="0" fontId="95" fillId="0" borderId="42" xfId="0" applyFont="1" applyBorder="1" applyAlignment="1">
      <alignment wrapText="1"/>
    </xf>
    <xf numFmtId="0" fontId="95" fillId="3" borderId="26" xfId="0" applyFont="1" applyFill="1" applyBorder="1" applyAlignment="1">
      <alignment horizontal="center" vertical="center" wrapText="1"/>
    </xf>
    <xf numFmtId="0" fontId="95" fillId="3" borderId="18" xfId="0" applyFont="1" applyFill="1" applyBorder="1" applyAlignment="1">
      <alignment horizontal="center" vertical="center" wrapText="1"/>
    </xf>
    <xf numFmtId="0" fontId="94" fillId="3" borderId="42" xfId="0" applyFont="1" applyFill="1" applyBorder="1" applyAlignment="1">
      <alignment horizontal="left" vertical="center"/>
    </xf>
    <xf numFmtId="0" fontId="95" fillId="3" borderId="42" xfId="0" applyFont="1" applyFill="1" applyBorder="1" applyAlignment="1">
      <alignment wrapText="1"/>
    </xf>
    <xf numFmtId="0" fontId="95" fillId="3" borderId="28" xfId="0" applyFont="1" applyFill="1" applyBorder="1" applyAlignment="1">
      <alignment horizontal="center" vertical="center" wrapText="1"/>
    </xf>
    <xf numFmtId="0" fontId="95" fillId="3" borderId="105" xfId="0" applyFont="1" applyFill="1" applyBorder="1" applyAlignment="1">
      <alignment horizontal="center" vertical="center" wrapText="1"/>
    </xf>
    <xf numFmtId="0" fontId="95" fillId="3" borderId="8" xfId="0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vertical="center" wrapText="1"/>
    </xf>
    <xf numFmtId="0" fontId="56" fillId="2" borderId="0" xfId="0" applyFont="1" applyFill="1" applyBorder="1" applyAlignment="1">
      <alignment horizontal="center" vertical="center" wrapText="1"/>
    </xf>
    <xf numFmtId="0" fontId="96" fillId="0" borderId="0" xfId="0" applyFont="1" applyAlignment="1">
      <alignment wrapText="1"/>
    </xf>
    <xf numFmtId="0" fontId="97" fillId="3" borderId="0" xfId="0" applyFont="1" applyFill="1" applyAlignment="1">
      <alignment wrapText="1"/>
    </xf>
    <xf numFmtId="0" fontId="98" fillId="2" borderId="0" xfId="0" applyFont="1" applyFill="1" applyBorder="1" applyAlignment="1">
      <alignment horizontal="left" vertical="center" wrapText="1"/>
    </xf>
    <xf numFmtId="0" fontId="98" fillId="2" borderId="0" xfId="0" applyFont="1" applyFill="1" applyBorder="1" applyAlignment="1">
      <alignment horizontal="center" vertical="center" wrapText="1"/>
    </xf>
    <xf numFmtId="0" fontId="96" fillId="3" borderId="0" xfId="0" applyFont="1" applyFill="1" applyBorder="1" applyAlignment="1">
      <alignment wrapText="1"/>
    </xf>
    <xf numFmtId="0" fontId="96" fillId="3" borderId="0" xfId="0" applyFont="1" applyFill="1" applyAlignment="1">
      <alignment wrapText="1"/>
    </xf>
    <xf numFmtId="0" fontId="99" fillId="3" borderId="0" xfId="0" applyFont="1" applyFill="1" applyAlignment="1">
      <alignment horizontal="center" wrapText="1"/>
    </xf>
    <xf numFmtId="0" fontId="97" fillId="3" borderId="0" xfId="0" applyFont="1" applyFill="1" applyBorder="1" applyAlignment="1">
      <alignment wrapText="1"/>
    </xf>
    <xf numFmtId="0" fontId="99" fillId="0" borderId="0" xfId="0" applyFont="1" applyAlignment="1">
      <alignment horizontal="center" wrapText="1"/>
    </xf>
    <xf numFmtId="0" fontId="100" fillId="3" borderId="0" xfId="0" applyFont="1" applyFill="1" applyAlignment="1">
      <alignment wrapText="1"/>
    </xf>
    <xf numFmtId="0" fontId="97" fillId="3" borderId="0" xfId="0" applyFont="1" applyFill="1" applyAlignment="1">
      <alignment horizontal="left" vertical="center" wrapText="1"/>
    </xf>
    <xf numFmtId="0" fontId="102" fillId="3" borderId="0" xfId="0" applyFont="1" applyFill="1" applyAlignment="1">
      <alignment wrapText="1"/>
    </xf>
    <xf numFmtId="0" fontId="93" fillId="3" borderId="0" xfId="0" applyFont="1" applyFill="1"/>
    <xf numFmtId="0" fontId="23" fillId="3" borderId="0" xfId="0" applyFont="1" applyFill="1"/>
    <xf numFmtId="10" fontId="52" fillId="0" borderId="0" xfId="0" applyNumberFormat="1" applyFont="1"/>
    <xf numFmtId="0" fontId="6" fillId="0" borderId="0" xfId="0" applyFont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2" borderId="2" xfId="0" applyFont="1" applyFill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6" fillId="2" borderId="2" xfId="0" applyFont="1" applyFill="1" applyBorder="1" applyAlignment="1">
      <alignment horizontal="center" textRotation="90" wrapText="1"/>
    </xf>
    <xf numFmtId="0" fontId="16" fillId="2" borderId="3" xfId="0" applyFont="1" applyFill="1" applyBorder="1" applyAlignment="1">
      <alignment horizontal="center" textRotation="90" wrapText="1"/>
    </xf>
    <xf numFmtId="0" fontId="16" fillId="2" borderId="4" xfId="0" applyFont="1" applyFill="1" applyBorder="1" applyAlignment="1">
      <alignment horizontal="center" textRotation="90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textRotation="90" wrapText="1"/>
    </xf>
    <xf numFmtId="0" fontId="16" fillId="2" borderId="6" xfId="0" applyFont="1" applyFill="1" applyBorder="1" applyAlignment="1">
      <alignment horizontal="center" textRotation="90" wrapText="1"/>
    </xf>
    <xf numFmtId="0" fontId="16" fillId="2" borderId="13" xfId="0" applyFont="1" applyFill="1" applyBorder="1" applyAlignment="1">
      <alignment horizontal="center" textRotation="90" wrapText="1"/>
    </xf>
    <xf numFmtId="0" fontId="16" fillId="2" borderId="7" xfId="0" applyFont="1" applyFill="1" applyBorder="1" applyAlignment="1">
      <alignment horizontal="center" textRotation="90" wrapText="1"/>
    </xf>
    <xf numFmtId="0" fontId="16" fillId="2" borderId="14" xfId="0" applyFont="1" applyFill="1" applyBorder="1" applyAlignment="1">
      <alignment horizontal="center" textRotation="90" wrapText="1"/>
    </xf>
    <xf numFmtId="0" fontId="16" fillId="2" borderId="8" xfId="0" applyFont="1" applyFill="1" applyBorder="1" applyAlignment="1">
      <alignment horizontal="center" textRotation="90" wrapText="1"/>
    </xf>
    <xf numFmtId="0" fontId="13" fillId="0" borderId="6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13" fillId="0" borderId="7" xfId="0" applyFont="1" applyBorder="1" applyAlignment="1">
      <alignment horizontal="center" textRotation="90" wrapText="1"/>
    </xf>
    <xf numFmtId="0" fontId="13" fillId="0" borderId="14" xfId="0" applyFont="1" applyBorder="1" applyAlignment="1">
      <alignment horizontal="center" textRotation="90" wrapText="1"/>
    </xf>
    <xf numFmtId="0" fontId="13" fillId="0" borderId="8" xfId="0" applyFont="1" applyBorder="1" applyAlignment="1">
      <alignment horizontal="center" textRotation="90" wrapText="1"/>
    </xf>
    <xf numFmtId="0" fontId="19" fillId="2" borderId="15" xfId="0" applyFont="1" applyFill="1" applyBorder="1" applyAlignment="1">
      <alignment horizontal="center" vertical="center" textRotation="90" wrapText="1"/>
    </xf>
    <xf numFmtId="0" fontId="19" fillId="2" borderId="6" xfId="0" applyFont="1" applyFill="1" applyBorder="1" applyAlignment="1">
      <alignment horizontal="center" vertical="center" textRotation="90" wrapText="1"/>
    </xf>
    <xf numFmtId="0" fontId="19" fillId="2" borderId="13" xfId="0" applyFont="1" applyFill="1" applyBorder="1" applyAlignment="1">
      <alignment horizontal="center" vertical="center" textRotation="90" wrapText="1"/>
    </xf>
    <xf numFmtId="0" fontId="19" fillId="2" borderId="7" xfId="0" applyFont="1" applyFill="1" applyBorder="1" applyAlignment="1">
      <alignment horizontal="center" vertical="center" textRotation="90" wrapText="1"/>
    </xf>
    <xf numFmtId="0" fontId="19" fillId="2" borderId="14" xfId="0" applyFont="1" applyFill="1" applyBorder="1" applyAlignment="1">
      <alignment horizontal="center" vertical="center" textRotation="90" wrapText="1"/>
    </xf>
    <xf numFmtId="0" fontId="19" fillId="2" borderId="8" xfId="0" applyFont="1" applyFill="1" applyBorder="1" applyAlignment="1">
      <alignment horizontal="center" vertical="center" textRotation="90" wrapText="1"/>
    </xf>
    <xf numFmtId="0" fontId="17" fillId="2" borderId="15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right" vertical="center" wrapText="1"/>
    </xf>
    <xf numFmtId="0" fontId="17" fillId="2" borderId="7" xfId="0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7" fillId="2" borderId="15" xfId="0" applyFont="1" applyFill="1" applyBorder="1" applyAlignment="1">
      <alignment horizontal="center" vertical="center" textRotation="90" wrapText="1"/>
    </xf>
    <xf numFmtId="0" fontId="17" fillId="2" borderId="6" xfId="0" applyFont="1" applyFill="1" applyBorder="1" applyAlignment="1">
      <alignment horizontal="center" vertical="center" textRotation="90" wrapText="1"/>
    </xf>
    <xf numFmtId="0" fontId="17" fillId="2" borderId="13" xfId="0" applyFont="1" applyFill="1" applyBorder="1" applyAlignment="1">
      <alignment horizontal="center" vertical="center" textRotation="90" wrapText="1"/>
    </xf>
    <xf numFmtId="0" fontId="17" fillId="2" borderId="7" xfId="0" applyFont="1" applyFill="1" applyBorder="1" applyAlignment="1">
      <alignment horizontal="center" vertical="center" textRotation="90" wrapText="1"/>
    </xf>
    <xf numFmtId="0" fontId="17" fillId="2" borderId="14" xfId="0" applyFont="1" applyFill="1" applyBorder="1" applyAlignment="1">
      <alignment horizontal="center" vertical="center" textRotation="90" wrapText="1"/>
    </xf>
    <xf numFmtId="0" fontId="17" fillId="2" borderId="8" xfId="0" applyFont="1" applyFill="1" applyBorder="1" applyAlignment="1">
      <alignment horizontal="center" vertical="center" textRotation="90" wrapText="1"/>
    </xf>
    <xf numFmtId="0" fontId="16" fillId="2" borderId="2" xfId="0" applyFont="1" applyFill="1" applyBorder="1" applyAlignment="1">
      <alignment horizontal="left" vertical="center" textRotation="90" wrapText="1"/>
    </xf>
    <xf numFmtId="0" fontId="16" fillId="2" borderId="3" xfId="0" applyFont="1" applyFill="1" applyBorder="1" applyAlignment="1">
      <alignment horizontal="left" vertical="center" textRotation="90" wrapText="1"/>
    </xf>
    <xf numFmtId="0" fontId="16" fillId="2" borderId="4" xfId="0" applyFont="1" applyFill="1" applyBorder="1" applyAlignment="1">
      <alignment horizontal="left" vertical="center" textRotation="90" wrapText="1"/>
    </xf>
    <xf numFmtId="0" fontId="17" fillId="2" borderId="2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4" fillId="3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textRotation="90" wrapText="1"/>
    </xf>
    <xf numFmtId="0" fontId="17" fillId="2" borderId="6" xfId="0" applyFont="1" applyFill="1" applyBorder="1" applyAlignment="1">
      <alignment horizontal="center" textRotation="90" wrapText="1"/>
    </xf>
    <xf numFmtId="0" fontId="17" fillId="2" borderId="13" xfId="0" applyFont="1" applyFill="1" applyBorder="1" applyAlignment="1">
      <alignment horizontal="center" textRotation="90" wrapText="1"/>
    </xf>
    <xf numFmtId="0" fontId="17" fillId="2" borderId="7" xfId="0" applyFont="1" applyFill="1" applyBorder="1" applyAlignment="1">
      <alignment horizontal="center" textRotation="90" wrapText="1"/>
    </xf>
    <xf numFmtId="0" fontId="17" fillId="2" borderId="14" xfId="0" applyFont="1" applyFill="1" applyBorder="1" applyAlignment="1">
      <alignment horizontal="center" textRotation="90" wrapText="1"/>
    </xf>
    <xf numFmtId="0" fontId="17" fillId="2" borderId="8" xfId="0" applyFont="1" applyFill="1" applyBorder="1" applyAlignment="1">
      <alignment horizontal="center" textRotation="90" wrapText="1"/>
    </xf>
    <xf numFmtId="0" fontId="15" fillId="0" borderId="6" xfId="0" applyFont="1" applyBorder="1" applyAlignment="1">
      <alignment horizontal="center" textRotation="90" wrapText="1"/>
    </xf>
    <xf numFmtId="0" fontId="15" fillId="0" borderId="13" xfId="0" applyFont="1" applyBorder="1" applyAlignment="1">
      <alignment horizontal="center" textRotation="90" wrapText="1"/>
    </xf>
    <xf numFmtId="0" fontId="15" fillId="0" borderId="7" xfId="0" applyFont="1" applyBorder="1" applyAlignment="1">
      <alignment horizontal="center" textRotation="90" wrapText="1"/>
    </xf>
    <xf numFmtId="0" fontId="15" fillId="0" borderId="14" xfId="0" applyFont="1" applyBorder="1" applyAlignment="1">
      <alignment horizontal="center" textRotation="90" wrapText="1"/>
    </xf>
    <xf numFmtId="0" fontId="15" fillId="0" borderId="8" xfId="0" applyFont="1" applyBorder="1" applyAlignment="1">
      <alignment horizontal="center" textRotation="90" wrapText="1"/>
    </xf>
    <xf numFmtId="0" fontId="6" fillId="0" borderId="0" xfId="0" applyFont="1" applyAlignment="1">
      <alignment horizontal="left" vertical="center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textRotation="90" wrapText="1"/>
    </xf>
    <xf numFmtId="0" fontId="16" fillId="2" borderId="1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16" fillId="2" borderId="7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3" fillId="0" borderId="0" xfId="0" applyFont="1" applyAlignment="1">
      <alignment horizontal="center" wrapText="1"/>
    </xf>
    <xf numFmtId="0" fontId="16" fillId="2" borderId="15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16" fillId="2" borderId="13" xfId="0" applyFont="1" applyFill="1" applyBorder="1" applyAlignment="1">
      <alignment horizontal="center" vertical="center" textRotation="90" wrapText="1"/>
    </xf>
    <xf numFmtId="0" fontId="16" fillId="2" borderId="7" xfId="0" applyFont="1" applyFill="1" applyBorder="1" applyAlignment="1">
      <alignment horizontal="center" vertical="center" textRotation="90" wrapText="1"/>
    </xf>
    <xf numFmtId="0" fontId="16" fillId="2" borderId="14" xfId="0" applyFont="1" applyFill="1" applyBorder="1" applyAlignment="1">
      <alignment horizontal="center" vertical="center" textRotation="90" wrapText="1"/>
    </xf>
    <xf numFmtId="0" fontId="16" fillId="2" borderId="8" xfId="0" applyFont="1" applyFill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textRotation="90" wrapText="1"/>
    </xf>
    <xf numFmtId="0" fontId="38" fillId="2" borderId="3" xfId="0" applyFont="1" applyFill="1" applyBorder="1" applyAlignment="1">
      <alignment horizontal="center" textRotation="90" wrapText="1"/>
    </xf>
    <xf numFmtId="0" fontId="38" fillId="2" borderId="4" xfId="0" applyFont="1" applyFill="1" applyBorder="1" applyAlignment="1">
      <alignment horizontal="center" textRotation="90" wrapText="1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39" fillId="2" borderId="15" xfId="0" applyFont="1" applyFill="1" applyBorder="1" applyAlignment="1">
      <alignment vertical="center" wrapText="1"/>
    </xf>
    <xf numFmtId="0" fontId="39" fillId="2" borderId="9" xfId="0" applyFont="1" applyFill="1" applyBorder="1" applyAlignment="1">
      <alignment vertical="center" wrapText="1"/>
    </xf>
    <xf numFmtId="0" fontId="39" fillId="2" borderId="6" xfId="0" applyFont="1" applyFill="1" applyBorder="1" applyAlignment="1">
      <alignment vertical="center" wrapText="1"/>
    </xf>
    <xf numFmtId="0" fontId="36" fillId="2" borderId="13" xfId="0" applyFont="1" applyFill="1" applyBorder="1" applyAlignment="1">
      <alignment horizontal="right" vertical="center" wrapText="1"/>
    </xf>
    <xf numFmtId="0" fontId="36" fillId="2" borderId="0" xfId="0" applyFont="1" applyFill="1" applyBorder="1" applyAlignment="1">
      <alignment horizontal="right" vertical="center" wrapText="1"/>
    </xf>
    <xf numFmtId="0" fontId="36" fillId="2" borderId="7" xfId="0" applyFont="1" applyFill="1" applyBorder="1" applyAlignment="1">
      <alignment horizontal="right" vertical="center" wrapText="1"/>
    </xf>
    <xf numFmtId="0" fontId="39" fillId="2" borderId="14" xfId="0" applyFont="1" applyFill="1" applyBorder="1" applyAlignment="1">
      <alignment vertical="center" wrapText="1"/>
    </xf>
    <xf numFmtId="0" fontId="39" fillId="2" borderId="10" xfId="0" applyFont="1" applyFill="1" applyBorder="1" applyAlignment="1">
      <alignment vertical="center" wrapText="1"/>
    </xf>
    <xf numFmtId="0" fontId="39" fillId="2" borderId="8" xfId="0" applyFont="1" applyFill="1" applyBorder="1" applyAlignment="1">
      <alignment vertical="center" wrapText="1"/>
    </xf>
    <xf numFmtId="0" fontId="27" fillId="0" borderId="0" xfId="0" applyFont="1" applyAlignment="1">
      <alignment horizontal="center" wrapText="1"/>
    </xf>
    <xf numFmtId="0" fontId="34" fillId="2" borderId="2" xfId="0" applyFont="1" applyFill="1" applyBorder="1" applyAlignment="1">
      <alignment horizontal="left" wrapText="1"/>
    </xf>
    <xf numFmtId="0" fontId="37" fillId="0" borderId="3" xfId="0" applyFont="1" applyBorder="1" applyAlignment="1">
      <alignment horizontal="left" wrapText="1"/>
    </xf>
    <xf numFmtId="0" fontId="37" fillId="0" borderId="4" xfId="0" applyFont="1" applyBorder="1" applyAlignment="1">
      <alignment horizontal="left" wrapText="1"/>
    </xf>
    <xf numFmtId="0" fontId="35" fillId="2" borderId="15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9" fillId="2" borderId="15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14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40" fillId="0" borderId="8" xfId="0" applyFont="1" applyBorder="1" applyAlignment="1">
      <alignment vertical="center" wrapText="1"/>
    </xf>
    <xf numFmtId="0" fontId="56" fillId="2" borderId="2" xfId="8" applyFont="1" applyFill="1" applyBorder="1" applyAlignment="1">
      <alignment horizontal="center" vertical="center" wrapText="1"/>
    </xf>
    <xf numFmtId="0" fontId="56" fillId="2" borderId="4" xfId="8" applyFont="1" applyFill="1" applyBorder="1" applyAlignment="1">
      <alignment horizontal="center" vertical="center" wrapText="1"/>
    </xf>
    <xf numFmtId="0" fontId="56" fillId="2" borderId="13" xfId="8" applyFont="1" applyFill="1" applyBorder="1" applyAlignment="1">
      <alignment horizontal="right" vertical="center" wrapText="1"/>
    </xf>
    <xf numFmtId="0" fontId="56" fillId="2" borderId="0" xfId="8" applyFont="1" applyFill="1" applyBorder="1" applyAlignment="1">
      <alignment horizontal="right" vertical="center" wrapText="1"/>
    </xf>
    <xf numFmtId="0" fontId="56" fillId="2" borderId="7" xfId="8" applyFont="1" applyFill="1" applyBorder="1" applyAlignment="1">
      <alignment horizontal="right" vertical="center" wrapText="1"/>
    </xf>
    <xf numFmtId="0" fontId="56" fillId="3" borderId="15" xfId="8" applyFont="1" applyFill="1" applyBorder="1" applyAlignment="1">
      <alignment horizontal="center" vertical="center" wrapText="1"/>
    </xf>
    <xf numFmtId="0" fontId="56" fillId="3" borderId="9" xfId="8" applyFont="1" applyFill="1" applyBorder="1" applyAlignment="1">
      <alignment horizontal="center" vertical="center" wrapText="1"/>
    </xf>
    <xf numFmtId="0" fontId="56" fillId="3" borderId="6" xfId="8" applyFont="1" applyFill="1" applyBorder="1" applyAlignment="1">
      <alignment horizontal="center" vertical="center" wrapText="1"/>
    </xf>
    <xf numFmtId="0" fontId="56" fillId="3" borderId="14" xfId="8" applyFont="1" applyFill="1" applyBorder="1" applyAlignment="1">
      <alignment horizontal="center" vertical="center" wrapText="1"/>
    </xf>
    <xf numFmtId="0" fontId="56" fillId="3" borderId="10" xfId="8" applyFont="1" applyFill="1" applyBorder="1" applyAlignment="1">
      <alignment horizontal="center" vertical="center" wrapText="1"/>
    </xf>
    <xf numFmtId="0" fontId="56" fillId="3" borderId="8" xfId="8" applyFont="1" applyFill="1" applyBorder="1" applyAlignment="1">
      <alignment horizontal="center" vertical="center" wrapText="1"/>
    </xf>
    <xf numFmtId="0" fontId="56" fillId="2" borderId="14" xfId="8" applyFont="1" applyFill="1" applyBorder="1" applyAlignment="1">
      <alignment vertical="center" wrapText="1"/>
    </xf>
    <xf numFmtId="0" fontId="56" fillId="2" borderId="10" xfId="8" applyFont="1" applyFill="1" applyBorder="1" applyAlignment="1">
      <alignment vertical="center" wrapText="1"/>
    </xf>
    <xf numFmtId="0" fontId="56" fillId="2" borderId="8" xfId="8" applyFont="1" applyFill="1" applyBorder="1" applyAlignment="1">
      <alignment vertical="center" wrapText="1"/>
    </xf>
    <xf numFmtId="0" fontId="56" fillId="2" borderId="44" xfId="8" applyFont="1" applyFill="1" applyBorder="1" applyAlignment="1">
      <alignment horizontal="center" vertical="center" wrapText="1"/>
    </xf>
    <xf numFmtId="0" fontId="56" fillId="2" borderId="45" xfId="8" applyFont="1" applyFill="1" applyBorder="1" applyAlignment="1">
      <alignment horizontal="center" vertical="center" wrapText="1"/>
    </xf>
    <xf numFmtId="0" fontId="56" fillId="2" borderId="67" xfId="8" applyFont="1" applyFill="1" applyBorder="1" applyAlignment="1">
      <alignment horizontal="center" vertical="center" wrapText="1"/>
    </xf>
    <xf numFmtId="0" fontId="56" fillId="2" borderId="17" xfId="8" applyFont="1" applyFill="1" applyBorder="1" applyAlignment="1">
      <alignment horizontal="center" vertical="center" wrapText="1"/>
    </xf>
    <xf numFmtId="0" fontId="56" fillId="2" borderId="5" xfId="8" applyFont="1" applyFill="1" applyBorder="1" applyAlignment="1">
      <alignment horizontal="center" vertical="center" wrapText="1"/>
    </xf>
    <xf numFmtId="0" fontId="51" fillId="3" borderId="2" xfId="8" applyFont="1" applyFill="1" applyBorder="1" applyAlignment="1">
      <alignment horizontal="center" textRotation="90" wrapText="1"/>
    </xf>
    <xf numFmtId="0" fontId="51" fillId="3" borderId="3" xfId="8" applyFont="1" applyFill="1" applyBorder="1" applyAlignment="1">
      <alignment horizontal="center" textRotation="90" wrapText="1"/>
    </xf>
    <xf numFmtId="0" fontId="51" fillId="3" borderId="4" xfId="8" applyFont="1" applyFill="1" applyBorder="1" applyAlignment="1">
      <alignment horizontal="center" textRotation="90" wrapText="1"/>
    </xf>
    <xf numFmtId="0" fontId="51" fillId="2" borderId="2" xfId="8" applyFont="1" applyFill="1" applyBorder="1" applyAlignment="1">
      <alignment horizontal="center" textRotation="90" wrapText="1"/>
    </xf>
    <xf numFmtId="0" fontId="51" fillId="2" borderId="3" xfId="8" applyFont="1" applyFill="1" applyBorder="1" applyAlignment="1">
      <alignment horizontal="center" textRotation="90" wrapText="1"/>
    </xf>
    <xf numFmtId="0" fontId="51" fillId="2" borderId="4" xfId="8" applyFont="1" applyFill="1" applyBorder="1" applyAlignment="1">
      <alignment horizontal="center" textRotation="90" wrapText="1"/>
    </xf>
    <xf numFmtId="0" fontId="56" fillId="2" borderId="15" xfId="8" applyFont="1" applyFill="1" applyBorder="1" applyAlignment="1">
      <alignment vertical="center" wrapText="1"/>
    </xf>
    <xf numFmtId="0" fontId="56" fillId="2" borderId="9" xfId="8" applyFont="1" applyFill="1" applyBorder="1" applyAlignment="1">
      <alignment vertical="center" wrapText="1"/>
    </xf>
    <xf numFmtId="0" fontId="56" fillId="2" borderId="6" xfId="8" applyFont="1" applyFill="1" applyBorder="1" applyAlignment="1">
      <alignment vertical="center" wrapText="1"/>
    </xf>
    <xf numFmtId="0" fontId="56" fillId="2" borderId="3" xfId="8" applyFont="1" applyFill="1" applyBorder="1" applyAlignment="1">
      <alignment horizontal="center" vertical="center" wrapText="1"/>
    </xf>
    <xf numFmtId="0" fontId="56" fillId="2" borderId="65" xfId="8" applyFont="1" applyFill="1" applyBorder="1" applyAlignment="1">
      <alignment horizontal="center" vertical="center" wrapText="1"/>
    </xf>
    <xf numFmtId="0" fontId="56" fillId="2" borderId="66" xfId="8" applyFont="1" applyFill="1" applyBorder="1" applyAlignment="1">
      <alignment horizontal="center" vertical="center" wrapText="1"/>
    </xf>
    <xf numFmtId="0" fontId="56" fillId="3" borderId="16" xfId="8" applyFont="1" applyFill="1" applyBorder="1" applyAlignment="1">
      <alignment horizontal="center" vertical="center" wrapText="1"/>
    </xf>
    <xf numFmtId="0" fontId="56" fillId="3" borderId="17" xfId="8" applyFont="1" applyFill="1" applyBorder="1" applyAlignment="1">
      <alignment horizontal="center" vertical="center" wrapText="1"/>
    </xf>
    <xf numFmtId="0" fontId="56" fillId="3" borderId="5" xfId="8" applyFont="1" applyFill="1" applyBorder="1" applyAlignment="1">
      <alignment horizontal="center" vertical="center" wrapText="1"/>
    </xf>
    <xf numFmtId="0" fontId="56" fillId="2" borderId="16" xfId="8" applyFont="1" applyFill="1" applyBorder="1" applyAlignment="1">
      <alignment horizontal="center" vertical="center" wrapText="1"/>
    </xf>
    <xf numFmtId="0" fontId="26" fillId="3" borderId="2" xfId="8" applyFont="1" applyFill="1" applyBorder="1" applyAlignment="1">
      <alignment horizontal="center" textRotation="90" wrapText="1"/>
    </xf>
    <xf numFmtId="0" fontId="26" fillId="3" borderId="3" xfId="8" applyFont="1" applyFill="1" applyBorder="1" applyAlignment="1">
      <alignment horizontal="center" textRotation="90" wrapText="1"/>
    </xf>
    <xf numFmtId="0" fontId="26" fillId="3" borderId="4" xfId="8" applyFont="1" applyFill="1" applyBorder="1" applyAlignment="1">
      <alignment horizontal="center" textRotation="90" wrapText="1"/>
    </xf>
    <xf numFmtId="0" fontId="56" fillId="7" borderId="46" xfId="8" applyFont="1" applyFill="1" applyBorder="1" applyAlignment="1">
      <alignment horizontal="center" textRotation="90" wrapText="1"/>
    </xf>
    <xf numFmtId="0" fontId="56" fillId="7" borderId="47" xfId="8" applyFont="1" applyFill="1" applyBorder="1" applyAlignment="1">
      <alignment horizontal="center" textRotation="90" wrapText="1"/>
    </xf>
    <xf numFmtId="0" fontId="56" fillId="7" borderId="48" xfId="8" applyFont="1" applyFill="1" applyBorder="1" applyAlignment="1">
      <alignment horizontal="center" textRotation="90" wrapText="1"/>
    </xf>
    <xf numFmtId="0" fontId="57" fillId="7" borderId="46" xfId="8" applyFont="1" applyFill="1" applyBorder="1" applyAlignment="1">
      <alignment horizontal="center" textRotation="90" wrapText="1"/>
    </xf>
    <xf numFmtId="0" fontId="57" fillId="7" borderId="47" xfId="8" applyFont="1" applyFill="1" applyBorder="1" applyAlignment="1">
      <alignment horizontal="center" textRotation="90" wrapText="1"/>
    </xf>
    <xf numFmtId="0" fontId="57" fillId="7" borderId="48" xfId="8" applyFont="1" applyFill="1" applyBorder="1" applyAlignment="1">
      <alignment horizontal="center" textRotation="90" wrapText="1"/>
    </xf>
    <xf numFmtId="0" fontId="24" fillId="7" borderId="46" xfId="8" applyFont="1" applyFill="1" applyBorder="1" applyAlignment="1">
      <alignment horizontal="center" textRotation="90" wrapText="1"/>
    </xf>
    <xf numFmtId="0" fontId="24" fillId="7" borderId="47" xfId="8" applyFont="1" applyFill="1" applyBorder="1" applyAlignment="1">
      <alignment horizontal="center" textRotation="90" wrapText="1"/>
    </xf>
    <xf numFmtId="0" fontId="24" fillId="7" borderId="48" xfId="8" applyFont="1" applyFill="1" applyBorder="1" applyAlignment="1">
      <alignment horizontal="center" textRotation="90" wrapText="1"/>
    </xf>
    <xf numFmtId="0" fontId="56" fillId="2" borderId="15" xfId="8" applyFont="1" applyFill="1" applyBorder="1" applyAlignment="1">
      <alignment horizontal="center" vertical="center" wrapText="1"/>
    </xf>
    <xf numFmtId="0" fontId="56" fillId="2" borderId="9" xfId="8" applyFont="1" applyFill="1" applyBorder="1" applyAlignment="1">
      <alignment horizontal="center" vertical="center" wrapText="1"/>
    </xf>
    <xf numFmtId="0" fontId="56" fillId="2" borderId="6" xfId="8" applyFont="1" applyFill="1" applyBorder="1" applyAlignment="1">
      <alignment horizontal="center" vertical="center" wrapText="1"/>
    </xf>
    <xf numFmtId="0" fontId="56" fillId="2" borderId="13" xfId="8" applyFont="1" applyFill="1" applyBorder="1" applyAlignment="1">
      <alignment horizontal="center" vertical="center" wrapText="1"/>
    </xf>
    <xf numFmtId="0" fontId="56" fillId="2" borderId="0" xfId="8" applyFont="1" applyFill="1" applyBorder="1" applyAlignment="1">
      <alignment horizontal="center" vertical="center" wrapText="1"/>
    </xf>
    <xf numFmtId="0" fontId="56" fillId="2" borderId="7" xfId="8" applyFont="1" applyFill="1" applyBorder="1" applyAlignment="1">
      <alignment horizontal="center" vertical="center" wrapText="1"/>
    </xf>
    <xf numFmtId="0" fontId="56" fillId="2" borderId="14" xfId="8" applyFont="1" applyFill="1" applyBorder="1" applyAlignment="1">
      <alignment horizontal="center" vertical="center" wrapText="1"/>
    </xf>
    <xf numFmtId="0" fontId="56" fillId="2" borderId="10" xfId="8" applyFont="1" applyFill="1" applyBorder="1" applyAlignment="1">
      <alignment horizontal="center" vertical="center" wrapText="1"/>
    </xf>
    <xf numFmtId="0" fontId="56" fillId="2" borderId="8" xfId="8" applyFont="1" applyFill="1" applyBorder="1" applyAlignment="1">
      <alignment horizontal="center" vertical="center" wrapText="1"/>
    </xf>
    <xf numFmtId="0" fontId="58" fillId="3" borderId="1" xfId="8" applyFont="1" applyFill="1" applyBorder="1" applyAlignment="1">
      <alignment horizontal="center" vertical="center" textRotation="90" wrapText="1"/>
    </xf>
    <xf numFmtId="0" fontId="58" fillId="3" borderId="2" xfId="8" applyFont="1" applyFill="1" applyBorder="1" applyAlignment="1">
      <alignment horizontal="center" vertical="center" textRotation="90" wrapText="1"/>
    </xf>
    <xf numFmtId="0" fontId="58" fillId="3" borderId="3" xfId="8" applyFont="1" applyFill="1" applyBorder="1" applyAlignment="1">
      <alignment horizontal="center" vertical="center" textRotation="90" wrapText="1"/>
    </xf>
    <xf numFmtId="0" fontId="58" fillId="3" borderId="4" xfId="8" applyFont="1" applyFill="1" applyBorder="1" applyAlignment="1">
      <alignment horizontal="center" vertical="center" textRotation="90" wrapText="1"/>
    </xf>
    <xf numFmtId="0" fontId="57" fillId="7" borderId="46" xfId="8" applyFont="1" applyFill="1" applyBorder="1" applyAlignment="1">
      <alignment horizontal="center" vertical="center" wrapText="1"/>
    </xf>
    <xf numFmtId="0" fontId="57" fillId="7" borderId="47" xfId="8" applyFont="1" applyFill="1" applyBorder="1" applyAlignment="1">
      <alignment horizontal="center" vertical="center" wrapText="1"/>
    </xf>
    <xf numFmtId="0" fontId="57" fillId="7" borderId="48" xfId="8" applyFont="1" applyFill="1" applyBorder="1" applyAlignment="1">
      <alignment horizontal="center" vertical="center" wrapText="1"/>
    </xf>
    <xf numFmtId="0" fontId="56" fillId="2" borderId="2" xfId="8" applyFont="1" applyFill="1" applyBorder="1" applyAlignment="1">
      <alignment horizontal="left" wrapText="1"/>
    </xf>
    <xf numFmtId="0" fontId="56" fillId="2" borderId="3" xfId="8" applyFont="1" applyFill="1" applyBorder="1" applyAlignment="1">
      <alignment horizontal="left" wrapText="1"/>
    </xf>
    <xf numFmtId="0" fontId="56" fillId="2" borderId="4" xfId="8" applyFont="1" applyFill="1" applyBorder="1" applyAlignment="1">
      <alignment horizontal="left" wrapText="1"/>
    </xf>
    <xf numFmtId="0" fontId="24" fillId="2" borderId="2" xfId="8" applyFont="1" applyFill="1" applyBorder="1" applyAlignment="1">
      <alignment horizontal="left" wrapText="1"/>
    </xf>
    <xf numFmtId="0" fontId="24" fillId="2" borderId="3" xfId="8" applyFont="1" applyFill="1" applyBorder="1" applyAlignment="1">
      <alignment horizontal="left" wrapText="1"/>
    </xf>
    <xf numFmtId="0" fontId="24" fillId="2" borderId="4" xfId="8" applyFont="1" applyFill="1" applyBorder="1" applyAlignment="1">
      <alignment horizontal="left" wrapText="1"/>
    </xf>
    <xf numFmtId="0" fontId="24" fillId="3" borderId="2" xfId="8" applyFont="1" applyFill="1" applyBorder="1" applyAlignment="1">
      <alignment horizontal="center"/>
    </xf>
    <xf numFmtId="0" fontId="24" fillId="3" borderId="3" xfId="8" applyFont="1" applyFill="1" applyBorder="1" applyAlignment="1">
      <alignment horizontal="center"/>
    </xf>
    <xf numFmtId="0" fontId="24" fillId="3" borderId="4" xfId="8" applyFont="1" applyFill="1" applyBorder="1" applyAlignment="1">
      <alignment horizontal="center"/>
    </xf>
    <xf numFmtId="0" fontId="56" fillId="3" borderId="0" xfId="8" applyFont="1" applyFill="1" applyAlignment="1">
      <alignment horizontal="center" wrapText="1"/>
    </xf>
    <xf numFmtId="0" fontId="56" fillId="3" borderId="10" xfId="8" applyFont="1" applyFill="1" applyBorder="1" applyAlignment="1">
      <alignment horizontal="center" wrapText="1"/>
    </xf>
    <xf numFmtId="0" fontId="57" fillId="7" borderId="43" xfId="8" applyFont="1" applyFill="1" applyBorder="1" applyAlignment="1">
      <alignment horizontal="center" wrapText="1"/>
    </xf>
    <xf numFmtId="0" fontId="57" fillId="7" borderId="44" xfId="8" applyFont="1" applyFill="1" applyBorder="1" applyAlignment="1">
      <alignment horizontal="center" wrapText="1"/>
    </xf>
    <xf numFmtId="0" fontId="57" fillId="7" borderId="45" xfId="8" applyFont="1" applyFill="1" applyBorder="1" applyAlignment="1">
      <alignment horizontal="center" wrapText="1"/>
    </xf>
    <xf numFmtId="0" fontId="56" fillId="2" borderId="16" xfId="8" applyFont="1" applyFill="1" applyBorder="1" applyAlignment="1">
      <alignment horizontal="center" vertical="center"/>
    </xf>
    <xf numFmtId="0" fontId="56" fillId="2" borderId="17" xfId="8" applyFont="1" applyFill="1" applyBorder="1" applyAlignment="1">
      <alignment horizontal="center" vertical="center"/>
    </xf>
    <xf numFmtId="0" fontId="56" fillId="2" borderId="5" xfId="8" applyFont="1" applyFill="1" applyBorder="1" applyAlignment="1">
      <alignment horizontal="center" vertical="center"/>
    </xf>
    <xf numFmtId="0" fontId="56" fillId="2" borderId="2" xfId="8" applyFont="1" applyFill="1" applyBorder="1" applyAlignment="1">
      <alignment horizontal="center" vertical="center"/>
    </xf>
    <xf numFmtId="0" fontId="56" fillId="2" borderId="4" xfId="8" applyFont="1" applyFill="1" applyBorder="1" applyAlignment="1">
      <alignment horizontal="center" vertical="center"/>
    </xf>
    <xf numFmtId="0" fontId="56" fillId="3" borderId="2" xfId="8" applyFont="1" applyFill="1" applyBorder="1" applyAlignment="1">
      <alignment horizontal="left" wrapText="1"/>
    </xf>
    <xf numFmtId="0" fontId="56" fillId="3" borderId="3" xfId="8" applyFont="1" applyFill="1" applyBorder="1" applyAlignment="1">
      <alignment horizontal="left" wrapText="1"/>
    </xf>
    <xf numFmtId="0" fontId="56" fillId="3" borderId="4" xfId="8" applyFont="1" applyFill="1" applyBorder="1" applyAlignment="1">
      <alignment horizontal="left" wrapText="1"/>
    </xf>
    <xf numFmtId="0" fontId="24" fillId="3" borderId="2" xfId="8" applyFont="1" applyFill="1" applyBorder="1" applyAlignment="1">
      <alignment horizontal="left" wrapText="1"/>
    </xf>
    <xf numFmtId="0" fontId="24" fillId="3" borderId="3" xfId="8" applyFont="1" applyFill="1" applyBorder="1" applyAlignment="1">
      <alignment horizontal="left" wrapText="1"/>
    </xf>
    <xf numFmtId="0" fontId="24" fillId="3" borderId="4" xfId="8" applyFont="1" applyFill="1" applyBorder="1" applyAlignment="1">
      <alignment horizontal="left" wrapText="1"/>
    </xf>
    <xf numFmtId="0" fontId="56" fillId="3" borderId="13" xfId="8" applyFont="1" applyFill="1" applyBorder="1" applyAlignment="1">
      <alignment horizontal="center" vertical="center" wrapText="1"/>
    </xf>
    <xf numFmtId="0" fontId="56" fillId="3" borderId="7" xfId="8" applyFont="1" applyFill="1" applyBorder="1" applyAlignment="1">
      <alignment horizontal="center" vertical="center" wrapText="1"/>
    </xf>
    <xf numFmtId="0" fontId="56" fillId="3" borderId="0" xfId="8" applyFont="1" applyFill="1" applyBorder="1" applyAlignment="1">
      <alignment horizontal="center" vertical="center" wrapText="1"/>
    </xf>
    <xf numFmtId="0" fontId="56" fillId="3" borderId="16" xfId="8" applyFont="1" applyFill="1" applyBorder="1" applyAlignment="1">
      <alignment horizontal="center" vertical="center"/>
    </xf>
    <xf numFmtId="0" fontId="56" fillId="3" borderId="17" xfId="8" applyFont="1" applyFill="1" applyBorder="1" applyAlignment="1">
      <alignment horizontal="center" vertical="center"/>
    </xf>
    <xf numFmtId="0" fontId="56" fillId="3" borderId="5" xfId="8" applyFont="1" applyFill="1" applyBorder="1" applyAlignment="1">
      <alignment horizontal="center" vertical="center"/>
    </xf>
    <xf numFmtId="0" fontId="56" fillId="3" borderId="15" xfId="8" applyFont="1" applyFill="1" applyBorder="1" applyAlignment="1">
      <alignment vertical="center" wrapText="1"/>
    </xf>
    <xf numFmtId="0" fontId="56" fillId="3" borderId="9" xfId="8" applyFont="1" applyFill="1" applyBorder="1" applyAlignment="1">
      <alignment vertical="center" wrapText="1"/>
    </xf>
    <xf numFmtId="0" fontId="56" fillId="3" borderId="6" xfId="8" applyFont="1" applyFill="1" applyBorder="1" applyAlignment="1">
      <alignment vertical="center" wrapText="1"/>
    </xf>
    <xf numFmtId="0" fontId="56" fillId="3" borderId="2" xfId="8" applyFont="1" applyFill="1" applyBorder="1" applyAlignment="1">
      <alignment horizontal="center" vertical="center" wrapText="1"/>
    </xf>
    <xf numFmtId="0" fontId="56" fillId="3" borderId="3" xfId="8" applyFont="1" applyFill="1" applyBorder="1" applyAlignment="1">
      <alignment horizontal="center" vertical="center" wrapText="1"/>
    </xf>
    <xf numFmtId="0" fontId="56" fillId="3" borderId="4" xfId="8" applyFont="1" applyFill="1" applyBorder="1" applyAlignment="1">
      <alignment horizontal="center" vertical="center" wrapText="1"/>
    </xf>
    <xf numFmtId="0" fontId="56" fillId="3" borderId="2" xfId="8" applyFont="1" applyFill="1" applyBorder="1" applyAlignment="1">
      <alignment horizontal="center" vertical="center"/>
    </xf>
    <xf numFmtId="0" fontId="56" fillId="3" borderId="4" xfId="8" applyFont="1" applyFill="1" applyBorder="1" applyAlignment="1">
      <alignment horizontal="center" vertical="center"/>
    </xf>
    <xf numFmtId="0" fontId="56" fillId="3" borderId="13" xfId="8" applyFont="1" applyFill="1" applyBorder="1" applyAlignment="1">
      <alignment horizontal="right" vertical="center" wrapText="1"/>
    </xf>
    <xf numFmtId="0" fontId="56" fillId="3" borderId="0" xfId="8" applyFont="1" applyFill="1" applyBorder="1" applyAlignment="1">
      <alignment horizontal="right" vertical="center" wrapText="1"/>
    </xf>
    <xf numFmtId="0" fontId="56" fillId="3" borderId="7" xfId="8" applyFont="1" applyFill="1" applyBorder="1" applyAlignment="1">
      <alignment horizontal="right" vertical="center" wrapText="1"/>
    </xf>
    <xf numFmtId="0" fontId="56" fillId="3" borderId="14" xfId="8" applyFont="1" applyFill="1" applyBorder="1" applyAlignment="1">
      <alignment vertical="center" wrapText="1"/>
    </xf>
    <xf numFmtId="0" fontId="56" fillId="3" borderId="10" xfId="8" applyFont="1" applyFill="1" applyBorder="1" applyAlignment="1">
      <alignment vertical="center" wrapText="1"/>
    </xf>
    <xf numFmtId="0" fontId="56" fillId="3" borderId="8" xfId="8" applyFont="1" applyFill="1" applyBorder="1" applyAlignment="1">
      <alignment vertical="center" wrapText="1"/>
    </xf>
    <xf numFmtId="0" fontId="54" fillId="0" borderId="0" xfId="8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3" borderId="15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8" fillId="3" borderId="13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textRotation="90" wrapText="1"/>
    </xf>
    <xf numFmtId="0" fontId="8" fillId="3" borderId="14" xfId="0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textRotation="90" wrapText="1"/>
    </xf>
    <xf numFmtId="0" fontId="6" fillId="3" borderId="3" xfId="0" applyFont="1" applyFill="1" applyBorder="1" applyAlignment="1">
      <alignment horizontal="center" textRotation="90" wrapText="1"/>
    </xf>
    <xf numFmtId="0" fontId="6" fillId="3" borderId="4" xfId="0" applyFont="1" applyFill="1" applyBorder="1" applyAlignment="1">
      <alignment horizontal="center" textRotation="90" wrapText="1"/>
    </xf>
    <xf numFmtId="0" fontId="24" fillId="3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textRotation="90" wrapText="1"/>
    </xf>
    <xf numFmtId="0" fontId="25" fillId="3" borderId="1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textRotation="90" wrapText="1"/>
    </xf>
    <xf numFmtId="0" fontId="8" fillId="3" borderId="6" xfId="0" applyFont="1" applyFill="1" applyBorder="1" applyAlignment="1">
      <alignment horizontal="center" textRotation="90" wrapText="1"/>
    </xf>
    <xf numFmtId="0" fontId="8" fillId="3" borderId="13" xfId="0" applyFont="1" applyFill="1" applyBorder="1" applyAlignment="1">
      <alignment horizontal="center" textRotation="90" wrapText="1"/>
    </xf>
    <xf numFmtId="0" fontId="8" fillId="3" borderId="7" xfId="0" applyFont="1" applyFill="1" applyBorder="1" applyAlignment="1">
      <alignment horizontal="center" textRotation="90" wrapText="1"/>
    </xf>
    <xf numFmtId="0" fontId="8" fillId="3" borderId="14" xfId="0" applyFont="1" applyFill="1" applyBorder="1" applyAlignment="1">
      <alignment horizontal="center" textRotation="90" wrapText="1"/>
    </xf>
    <xf numFmtId="0" fontId="8" fillId="3" borderId="8" xfId="0" applyFont="1" applyFill="1" applyBorder="1" applyAlignment="1">
      <alignment horizontal="center" textRotation="90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 wrapText="1"/>
    </xf>
    <xf numFmtId="0" fontId="67" fillId="7" borderId="42" xfId="0" applyFont="1" applyFill="1" applyBorder="1" applyAlignment="1">
      <alignment horizontal="center" vertical="center" wrapText="1"/>
    </xf>
    <xf numFmtId="0" fontId="71" fillId="11" borderId="68" xfId="0" applyFont="1" applyFill="1" applyBorder="1" applyAlignment="1">
      <alignment horizontal="center"/>
    </xf>
    <xf numFmtId="0" fontId="67" fillId="7" borderId="46" xfId="0" applyFont="1" applyFill="1" applyBorder="1" applyAlignment="1">
      <alignment horizontal="right"/>
    </xf>
    <xf numFmtId="0" fontId="67" fillId="7" borderId="48" xfId="0" applyFont="1" applyFill="1" applyBorder="1" applyAlignment="1">
      <alignment horizontal="right"/>
    </xf>
    <xf numFmtId="0" fontId="67" fillId="7" borderId="46" xfId="0" applyFont="1" applyFill="1" applyBorder="1" applyAlignment="1">
      <alignment horizontal="center"/>
    </xf>
    <xf numFmtId="0" fontId="67" fillId="7" borderId="48" xfId="0" applyFont="1" applyFill="1" applyBorder="1" applyAlignment="1">
      <alignment horizontal="center"/>
    </xf>
    <xf numFmtId="0" fontId="67" fillId="7" borderId="42" xfId="0" applyFont="1" applyFill="1" applyBorder="1" applyAlignment="1">
      <alignment horizontal="center" wrapText="1"/>
    </xf>
    <xf numFmtId="0" fontId="67" fillId="7" borderId="42" xfId="0" applyFont="1" applyFill="1" applyBorder="1" applyAlignment="1">
      <alignment horizontal="left" wrapText="1"/>
    </xf>
    <xf numFmtId="0" fontId="67" fillId="7" borderId="42" xfId="0" applyFont="1" applyFill="1" applyBorder="1" applyAlignment="1">
      <alignment horizontal="center"/>
    </xf>
    <xf numFmtId="0" fontId="67" fillId="7" borderId="42" xfId="0" applyFont="1" applyFill="1" applyBorder="1" applyAlignment="1">
      <alignment horizontal="center" textRotation="90" wrapText="1"/>
    </xf>
    <xf numFmtId="0" fontId="67" fillId="7" borderId="45" xfId="0" applyFont="1" applyFill="1" applyBorder="1" applyAlignment="1">
      <alignment horizontal="center" textRotation="90" wrapText="1"/>
    </xf>
    <xf numFmtId="0" fontId="67" fillId="7" borderId="46" xfId="0" applyFont="1" applyFill="1" applyBorder="1" applyAlignment="1">
      <alignment horizontal="center" wrapText="1"/>
    </xf>
    <xf numFmtId="0" fontId="67" fillId="7" borderId="48" xfId="0" applyFont="1" applyFill="1" applyBorder="1" applyAlignment="1">
      <alignment horizontal="center" wrapText="1"/>
    </xf>
    <xf numFmtId="0" fontId="67" fillId="7" borderId="95" xfId="0" applyFont="1" applyFill="1" applyBorder="1" applyAlignment="1">
      <alignment horizontal="right"/>
    </xf>
    <xf numFmtId="0" fontId="67" fillId="7" borderId="96" xfId="0" applyFont="1" applyFill="1" applyBorder="1" applyAlignment="1">
      <alignment horizontal="right"/>
    </xf>
    <xf numFmtId="0" fontId="67" fillId="7" borderId="97" xfId="0" applyFont="1" applyFill="1" applyBorder="1" applyAlignment="1">
      <alignment horizontal="right"/>
    </xf>
    <xf numFmtId="0" fontId="67" fillId="7" borderId="98" xfId="0" applyFont="1" applyFill="1" applyBorder="1" applyAlignment="1">
      <alignment horizontal="right"/>
    </xf>
    <xf numFmtId="0" fontId="68" fillId="0" borderId="0" xfId="0" applyFont="1" applyAlignment="1">
      <alignment horizontal="left" wrapText="1"/>
    </xf>
    <xf numFmtId="0" fontId="67" fillId="7" borderId="99" xfId="0" applyFont="1" applyFill="1" applyBorder="1" applyAlignment="1">
      <alignment horizontal="center" textRotation="90" wrapText="1"/>
    </xf>
    <xf numFmtId="0" fontId="86" fillId="0" borderId="0" xfId="0" applyFont="1" applyAlignment="1">
      <alignment horizontal="center" vertical="center" wrapText="1"/>
    </xf>
    <xf numFmtId="0" fontId="56" fillId="3" borderId="0" xfId="0" applyFont="1" applyFill="1" applyAlignment="1">
      <alignment horizontal="center" wrapText="1"/>
    </xf>
    <xf numFmtId="0" fontId="56" fillId="3" borderId="10" xfId="0" applyFont="1" applyFill="1" applyBorder="1" applyAlignment="1">
      <alignment horizontal="center" wrapText="1"/>
    </xf>
    <xf numFmtId="0" fontId="57" fillId="7" borderId="43" xfId="0" applyFont="1" applyFill="1" applyBorder="1" applyAlignment="1">
      <alignment horizontal="center" wrapText="1"/>
    </xf>
    <xf numFmtId="0" fontId="57" fillId="7" borderId="44" xfId="0" applyFont="1" applyFill="1" applyBorder="1" applyAlignment="1">
      <alignment horizontal="center" wrapText="1"/>
    </xf>
    <xf numFmtId="0" fontId="57" fillId="7" borderId="45" xfId="0" applyFont="1" applyFill="1" applyBorder="1" applyAlignment="1">
      <alignment horizontal="center" wrapText="1"/>
    </xf>
    <xf numFmtId="0" fontId="57" fillId="7" borderId="46" xfId="0" applyFont="1" applyFill="1" applyBorder="1" applyAlignment="1">
      <alignment horizontal="center" vertical="center" wrapText="1"/>
    </xf>
    <xf numFmtId="0" fontId="57" fillId="7" borderId="47" xfId="0" applyFont="1" applyFill="1" applyBorder="1" applyAlignment="1">
      <alignment horizontal="center" vertical="center" wrapText="1"/>
    </xf>
    <xf numFmtId="0" fontId="57" fillId="7" borderId="48" xfId="0" applyFont="1" applyFill="1" applyBorder="1" applyAlignment="1">
      <alignment horizontal="center" vertical="center" wrapText="1"/>
    </xf>
    <xf numFmtId="0" fontId="56" fillId="7" borderId="46" xfId="0" applyFont="1" applyFill="1" applyBorder="1" applyAlignment="1">
      <alignment horizontal="center" textRotation="90" wrapText="1"/>
    </xf>
    <xf numFmtId="0" fontId="56" fillId="7" borderId="47" xfId="0" applyFont="1" applyFill="1" applyBorder="1" applyAlignment="1">
      <alignment horizontal="center" textRotation="90" wrapText="1"/>
    </xf>
    <xf numFmtId="0" fontId="56" fillId="7" borderId="48" xfId="0" applyFont="1" applyFill="1" applyBorder="1" applyAlignment="1">
      <alignment horizontal="center" textRotation="90" wrapText="1"/>
    </xf>
    <xf numFmtId="0" fontId="56" fillId="7" borderId="2" xfId="0" applyFont="1" applyFill="1" applyBorder="1" applyAlignment="1">
      <alignment horizontal="left" wrapText="1"/>
    </xf>
    <xf numFmtId="0" fontId="56" fillId="7" borderId="3" xfId="0" applyFont="1" applyFill="1" applyBorder="1" applyAlignment="1">
      <alignment horizontal="left" wrapText="1"/>
    </xf>
    <xf numFmtId="0" fontId="56" fillId="7" borderId="4" xfId="0" applyFont="1" applyFill="1" applyBorder="1" applyAlignment="1">
      <alignment horizontal="left" wrapText="1"/>
    </xf>
    <xf numFmtId="0" fontId="24" fillId="7" borderId="2" xfId="0" applyFont="1" applyFill="1" applyBorder="1" applyAlignment="1">
      <alignment horizontal="center"/>
    </xf>
    <xf numFmtId="0" fontId="24" fillId="7" borderId="3" xfId="0" applyFont="1" applyFill="1" applyBorder="1" applyAlignment="1">
      <alignment horizontal="center"/>
    </xf>
    <xf numFmtId="0" fontId="24" fillId="7" borderId="4" xfId="0" applyFont="1" applyFill="1" applyBorder="1" applyAlignment="1">
      <alignment horizontal="center"/>
    </xf>
    <xf numFmtId="0" fontId="56" fillId="7" borderId="15" xfId="0" applyFont="1" applyFill="1" applyBorder="1" applyAlignment="1">
      <alignment horizontal="center" vertical="center" wrapText="1"/>
    </xf>
    <xf numFmtId="0" fontId="56" fillId="7" borderId="6" xfId="0" applyFont="1" applyFill="1" applyBorder="1" applyAlignment="1">
      <alignment horizontal="center" vertical="center" wrapText="1"/>
    </xf>
    <xf numFmtId="0" fontId="56" fillId="7" borderId="13" xfId="0" applyFont="1" applyFill="1" applyBorder="1" applyAlignment="1">
      <alignment horizontal="center" vertical="center" wrapText="1"/>
    </xf>
    <xf numFmtId="0" fontId="56" fillId="7" borderId="7" xfId="0" applyFont="1" applyFill="1" applyBorder="1" applyAlignment="1">
      <alignment horizontal="center" vertical="center" wrapText="1"/>
    </xf>
    <xf numFmtId="0" fontId="56" fillId="7" borderId="14" xfId="0" applyFont="1" applyFill="1" applyBorder="1" applyAlignment="1">
      <alignment horizontal="center" vertical="center" wrapText="1"/>
    </xf>
    <xf numFmtId="0" fontId="56" fillId="7" borderId="8" xfId="0" applyFont="1" applyFill="1" applyBorder="1" applyAlignment="1">
      <alignment horizontal="center" vertical="center" wrapText="1"/>
    </xf>
    <xf numFmtId="0" fontId="56" fillId="7" borderId="9" xfId="0" applyFont="1" applyFill="1" applyBorder="1" applyAlignment="1">
      <alignment horizontal="center" vertical="center" wrapText="1"/>
    </xf>
    <xf numFmtId="0" fontId="56" fillId="7" borderId="0" xfId="0" applyFont="1" applyFill="1" applyBorder="1" applyAlignment="1">
      <alignment horizontal="center" vertical="center" wrapText="1"/>
    </xf>
    <xf numFmtId="0" fontId="56" fillId="7" borderId="10" xfId="0" applyFont="1" applyFill="1" applyBorder="1" applyAlignment="1">
      <alignment horizontal="center" vertical="center" wrapText="1"/>
    </xf>
    <xf numFmtId="0" fontId="51" fillId="7" borderId="2" xfId="0" applyFont="1" applyFill="1" applyBorder="1" applyAlignment="1">
      <alignment horizontal="center" textRotation="90" wrapText="1"/>
    </xf>
    <xf numFmtId="0" fontId="51" fillId="7" borderId="3" xfId="0" applyFont="1" applyFill="1" applyBorder="1" applyAlignment="1">
      <alignment horizontal="center" textRotation="90" wrapText="1"/>
    </xf>
    <xf numFmtId="0" fontId="51" fillId="7" borderId="4" xfId="0" applyFont="1" applyFill="1" applyBorder="1" applyAlignment="1">
      <alignment horizontal="center" textRotation="90" wrapText="1"/>
    </xf>
    <xf numFmtId="0" fontId="56" fillId="7" borderId="16" xfId="0" applyFont="1" applyFill="1" applyBorder="1" applyAlignment="1">
      <alignment horizontal="center" vertical="center" wrapText="1"/>
    </xf>
    <xf numFmtId="0" fontId="56" fillId="7" borderId="17" xfId="0" applyFont="1" applyFill="1" applyBorder="1" applyAlignment="1">
      <alignment horizontal="center" vertical="center" wrapText="1"/>
    </xf>
    <xf numFmtId="0" fontId="56" fillId="7" borderId="5" xfId="0" applyFont="1" applyFill="1" applyBorder="1" applyAlignment="1">
      <alignment horizontal="center" vertical="center" wrapText="1"/>
    </xf>
    <xf numFmtId="0" fontId="24" fillId="7" borderId="46" xfId="0" applyFont="1" applyFill="1" applyBorder="1" applyAlignment="1">
      <alignment horizontal="center" textRotation="90" wrapText="1"/>
    </xf>
    <xf numFmtId="0" fontId="24" fillId="7" borderId="47" xfId="0" applyFont="1" applyFill="1" applyBorder="1" applyAlignment="1">
      <alignment horizontal="center" textRotation="90" wrapText="1"/>
    </xf>
    <xf numFmtId="0" fontId="24" fillId="7" borderId="48" xfId="0" applyFont="1" applyFill="1" applyBorder="1" applyAlignment="1">
      <alignment horizontal="center" textRotation="90" wrapText="1"/>
    </xf>
    <xf numFmtId="0" fontId="56" fillId="3" borderId="15" xfId="0" applyFont="1" applyFill="1" applyBorder="1" applyAlignment="1">
      <alignment vertical="center" wrapText="1"/>
    </xf>
    <xf numFmtId="0" fontId="56" fillId="3" borderId="9" xfId="0" applyFont="1" applyFill="1" applyBorder="1" applyAlignment="1">
      <alignment vertical="center" wrapText="1"/>
    </xf>
    <xf numFmtId="0" fontId="56" fillId="3" borderId="6" xfId="0" applyFont="1" applyFill="1" applyBorder="1" applyAlignment="1">
      <alignment vertical="center" wrapText="1"/>
    </xf>
    <xf numFmtId="0" fontId="56" fillId="3" borderId="2" xfId="0" applyFont="1" applyFill="1" applyBorder="1" applyAlignment="1">
      <alignment horizontal="center" vertical="center" wrapText="1"/>
    </xf>
    <xf numFmtId="0" fontId="56" fillId="3" borderId="3" xfId="0" applyFont="1" applyFill="1" applyBorder="1" applyAlignment="1">
      <alignment horizontal="center" vertical="center" wrapText="1"/>
    </xf>
    <xf numFmtId="0" fontId="56" fillId="3" borderId="4" xfId="0" applyFont="1" applyFill="1" applyBorder="1" applyAlignment="1">
      <alignment horizontal="center" vertical="center" wrapText="1"/>
    </xf>
    <xf numFmtId="0" fontId="56" fillId="3" borderId="13" xfId="0" applyFont="1" applyFill="1" applyBorder="1" applyAlignment="1">
      <alignment horizontal="right" vertical="center" wrapText="1"/>
    </xf>
    <xf numFmtId="0" fontId="56" fillId="3" borderId="0" xfId="0" applyFont="1" applyFill="1" applyBorder="1" applyAlignment="1">
      <alignment horizontal="right" vertical="center" wrapText="1"/>
    </xf>
    <xf numFmtId="0" fontId="56" fillId="3" borderId="7" xfId="0" applyFont="1" applyFill="1" applyBorder="1" applyAlignment="1">
      <alignment horizontal="right" vertical="center" wrapText="1"/>
    </xf>
    <xf numFmtId="0" fontId="56" fillId="3" borderId="15" xfId="0" applyFont="1" applyFill="1" applyBorder="1" applyAlignment="1">
      <alignment horizontal="center" vertical="center" wrapText="1"/>
    </xf>
    <xf numFmtId="0" fontId="56" fillId="3" borderId="9" xfId="0" applyFont="1" applyFill="1" applyBorder="1" applyAlignment="1">
      <alignment horizontal="center" vertical="center" wrapText="1"/>
    </xf>
    <xf numFmtId="0" fontId="56" fillId="3" borderId="6" xfId="0" applyFont="1" applyFill="1" applyBorder="1" applyAlignment="1">
      <alignment horizontal="center" vertical="center" wrapText="1"/>
    </xf>
    <xf numFmtId="0" fontId="56" fillId="3" borderId="14" xfId="0" applyFont="1" applyFill="1" applyBorder="1" applyAlignment="1">
      <alignment horizontal="center" vertical="center" wrapText="1"/>
    </xf>
    <xf numFmtId="0" fontId="56" fillId="3" borderId="10" xfId="0" applyFont="1" applyFill="1" applyBorder="1" applyAlignment="1">
      <alignment horizontal="center" vertical="center" wrapText="1"/>
    </xf>
    <xf numFmtId="0" fontId="56" fillId="3" borderId="8" xfId="0" applyFont="1" applyFill="1" applyBorder="1" applyAlignment="1">
      <alignment horizontal="center" vertical="center" wrapText="1"/>
    </xf>
    <xf numFmtId="0" fontId="56" fillId="3" borderId="14" xfId="0" applyFont="1" applyFill="1" applyBorder="1" applyAlignment="1">
      <alignment vertical="center" wrapText="1"/>
    </xf>
    <xf numFmtId="0" fontId="56" fillId="3" borderId="10" xfId="0" applyFont="1" applyFill="1" applyBorder="1" applyAlignment="1">
      <alignment vertical="center" wrapText="1"/>
    </xf>
    <xf numFmtId="0" fontId="56" fillId="3" borderId="8" xfId="0" applyFont="1" applyFill="1" applyBorder="1" applyAlignment="1">
      <alignment vertical="center" wrapText="1"/>
    </xf>
    <xf numFmtId="0" fontId="56" fillId="3" borderId="16" xfId="0" applyFont="1" applyFill="1" applyBorder="1" applyAlignment="1">
      <alignment horizontal="center" vertical="center" wrapText="1"/>
    </xf>
    <xf numFmtId="0" fontId="56" fillId="3" borderId="17" xfId="0" applyFont="1" applyFill="1" applyBorder="1" applyAlignment="1">
      <alignment horizontal="center" vertical="center" wrapText="1"/>
    </xf>
    <xf numFmtId="0" fontId="56" fillId="3" borderId="5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textRotation="90" wrapText="1"/>
    </xf>
    <xf numFmtId="0" fontId="26" fillId="7" borderId="3" xfId="0" applyFont="1" applyFill="1" applyBorder="1" applyAlignment="1">
      <alignment horizontal="center" textRotation="90" wrapText="1"/>
    </xf>
    <xf numFmtId="0" fontId="26" fillId="7" borderId="4" xfId="0" applyFont="1" applyFill="1" applyBorder="1" applyAlignment="1">
      <alignment horizontal="center" textRotation="90" wrapText="1"/>
    </xf>
    <xf numFmtId="0" fontId="56" fillId="2" borderId="15" xfId="0" applyFont="1" applyFill="1" applyBorder="1" applyAlignment="1">
      <alignment vertical="center" wrapText="1"/>
    </xf>
    <xf numFmtId="0" fontId="56" fillId="2" borderId="9" xfId="0" applyFont="1" applyFill="1" applyBorder="1" applyAlignment="1">
      <alignment vertical="center" wrapText="1"/>
    </xf>
    <xf numFmtId="0" fontId="56" fillId="2" borderId="6" xfId="0" applyFont="1" applyFill="1" applyBorder="1" applyAlignment="1">
      <alignment vertical="center" wrapText="1"/>
    </xf>
    <xf numFmtId="0" fontId="56" fillId="2" borderId="2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vertical="center" wrapText="1"/>
    </xf>
    <xf numFmtId="0" fontId="56" fillId="2" borderId="4" xfId="0" applyFont="1" applyFill="1" applyBorder="1" applyAlignment="1">
      <alignment horizontal="center" vertical="center" wrapText="1"/>
    </xf>
    <xf numFmtId="0" fontId="56" fillId="2" borderId="13" xfId="0" applyFont="1" applyFill="1" applyBorder="1" applyAlignment="1">
      <alignment horizontal="right" vertical="center" wrapText="1"/>
    </xf>
    <xf numFmtId="0" fontId="56" fillId="2" borderId="0" xfId="0" applyFont="1" applyFill="1" applyBorder="1" applyAlignment="1">
      <alignment horizontal="right" vertical="center" wrapText="1"/>
    </xf>
    <xf numFmtId="0" fontId="56" fillId="2" borderId="7" xfId="0" applyFont="1" applyFill="1" applyBorder="1" applyAlignment="1">
      <alignment horizontal="right" vertical="center" wrapText="1"/>
    </xf>
    <xf numFmtId="0" fontId="56" fillId="2" borderId="14" xfId="0" applyFont="1" applyFill="1" applyBorder="1" applyAlignment="1">
      <alignment vertical="center" wrapText="1"/>
    </xf>
    <xf numFmtId="0" fontId="56" fillId="2" borderId="10" xfId="0" applyFont="1" applyFill="1" applyBorder="1" applyAlignment="1">
      <alignment vertical="center" wrapText="1"/>
    </xf>
    <xf numFmtId="0" fontId="56" fillId="2" borderId="8" xfId="0" applyFont="1" applyFill="1" applyBorder="1" applyAlignment="1">
      <alignment vertical="center" wrapText="1"/>
    </xf>
    <xf numFmtId="0" fontId="56" fillId="2" borderId="16" xfId="0" applyFont="1" applyFill="1" applyBorder="1" applyAlignment="1">
      <alignment horizontal="center" vertical="center" wrapText="1"/>
    </xf>
    <xf numFmtId="0" fontId="56" fillId="2" borderId="17" xfId="0" applyFont="1" applyFill="1" applyBorder="1" applyAlignment="1">
      <alignment horizontal="center" vertical="center" wrapText="1"/>
    </xf>
    <xf numFmtId="0" fontId="56" fillId="2" borderId="5" xfId="0" applyFont="1" applyFill="1" applyBorder="1" applyAlignment="1">
      <alignment horizontal="center" vertical="center" wrapText="1"/>
    </xf>
    <xf numFmtId="0" fontId="57" fillId="7" borderId="46" xfId="0" applyFont="1" applyFill="1" applyBorder="1" applyAlignment="1">
      <alignment horizontal="center" textRotation="90" wrapText="1"/>
    </xf>
    <xf numFmtId="0" fontId="57" fillId="7" borderId="47" xfId="0" applyFont="1" applyFill="1" applyBorder="1" applyAlignment="1">
      <alignment horizontal="center" textRotation="90" wrapText="1"/>
    </xf>
    <xf numFmtId="0" fontId="57" fillId="7" borderId="48" xfId="0" applyFont="1" applyFill="1" applyBorder="1" applyAlignment="1">
      <alignment horizontal="center" textRotation="90" wrapText="1"/>
    </xf>
    <xf numFmtId="0" fontId="56" fillId="2" borderId="67" xfId="0" applyFont="1" applyFill="1" applyBorder="1" applyAlignment="1">
      <alignment horizontal="center" vertical="center" wrapText="1"/>
    </xf>
    <xf numFmtId="0" fontId="97" fillId="3" borderId="0" xfId="0" applyFont="1" applyFill="1" applyAlignment="1">
      <alignment horizontal="left" vertical="center" wrapText="1"/>
    </xf>
    <xf numFmtId="0" fontId="101" fillId="3" borderId="0" xfId="0" applyFont="1" applyFill="1" applyAlignment="1">
      <alignment horizontal="left" vertical="center" wrapText="1"/>
    </xf>
  </cellXfs>
  <cellStyles count="9">
    <cellStyle name="Normalny" xfId="0" builtinId="0"/>
    <cellStyle name="Normalny 2" xfId="2"/>
    <cellStyle name="Normalny 3" xfId="3"/>
    <cellStyle name="Normalny 4" xfId="4"/>
    <cellStyle name="Normalny 5" xfId="5"/>
    <cellStyle name="Normalny 6" xfId="6"/>
    <cellStyle name="Normalny 7" xfId="7"/>
    <cellStyle name="Normalny 8" xfId="1"/>
    <cellStyle name="Normalny 9" xfId="8"/>
  </cellStyles>
  <dxfs count="0"/>
  <tableStyles count="0" defaultTableStyle="TableStyleMedium2" defaultPivotStyle="PivotStyleLight16"/>
  <colors>
    <mruColors>
      <color rgb="FF0000FF"/>
      <color rgb="FFFF33CC"/>
      <color rgb="FF00FF00"/>
      <color rgb="FFFF0066"/>
      <color rgb="FF00CC99"/>
      <color rgb="FF990099"/>
      <color rgb="FFCC66FF"/>
      <color rgb="FFFF66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B1:AC181"/>
  <sheetViews>
    <sheetView view="pageBreakPreview" zoomScale="85" zoomScaleNormal="70" zoomScaleSheetLayoutView="85" workbookViewId="0">
      <selection activeCell="B144" sqref="B144:E144"/>
    </sheetView>
  </sheetViews>
  <sheetFormatPr defaultColWidth="9.140625" defaultRowHeight="15.75"/>
  <cols>
    <col min="1" max="1" width="3.85546875" style="8" customWidth="1"/>
    <col min="2" max="2" width="6" style="8" customWidth="1"/>
    <col min="3" max="3" width="78.5703125" style="8" customWidth="1"/>
    <col min="4" max="4" width="7.5703125" style="8" customWidth="1"/>
    <col min="5" max="5" width="6.85546875" style="8" customWidth="1"/>
    <col min="6" max="6" width="6.42578125" style="8" customWidth="1"/>
    <col min="7" max="8" width="4.85546875" style="8" customWidth="1"/>
    <col min="9" max="10" width="4" style="8" customWidth="1"/>
    <col min="11" max="11" width="4.85546875" style="8" customWidth="1"/>
    <col min="12" max="18" width="4" style="8" customWidth="1"/>
    <col min="19" max="24" width="5.140625" style="8" customWidth="1"/>
    <col min="25" max="16384" width="9.140625" style="8"/>
  </cols>
  <sheetData>
    <row r="1" spans="2:29">
      <c r="C1" s="8" t="s">
        <v>24</v>
      </c>
      <c r="Z1" s="44" t="s">
        <v>177</v>
      </c>
      <c r="AA1" s="44" t="s">
        <v>178</v>
      </c>
      <c r="AB1" s="44" t="s">
        <v>179</v>
      </c>
      <c r="AC1" s="44" t="s">
        <v>180</v>
      </c>
    </row>
    <row r="2" spans="2:29">
      <c r="C2" s="8" t="s">
        <v>25</v>
      </c>
      <c r="Z2" s="44">
        <v>394</v>
      </c>
      <c r="AA2" s="44">
        <v>470</v>
      </c>
      <c r="AB2" s="44">
        <v>426</v>
      </c>
      <c r="AC2" s="44">
        <f>SUM(Z2:AB2)</f>
        <v>1290</v>
      </c>
    </row>
    <row r="3" spans="2:29">
      <c r="C3" s="8" t="s">
        <v>26</v>
      </c>
      <c r="D3" s="719" t="s">
        <v>311</v>
      </c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19"/>
      <c r="X3" s="719"/>
    </row>
    <row r="4" spans="2:29" ht="18.75" thickBot="1">
      <c r="C4" s="81" t="s">
        <v>320</v>
      </c>
      <c r="D4" s="719" t="s">
        <v>27</v>
      </c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9"/>
      <c r="P4" s="719"/>
      <c r="Q4" s="719"/>
      <c r="R4" s="719"/>
      <c r="S4" s="719"/>
      <c r="T4" s="719"/>
      <c r="U4" s="719"/>
      <c r="V4" s="719"/>
      <c r="W4" s="719"/>
      <c r="X4" s="719"/>
      <c r="AC4" s="8">
        <v>1290</v>
      </c>
    </row>
    <row r="5" spans="2:29" ht="15" customHeight="1">
      <c r="B5" s="720" t="s">
        <v>94</v>
      </c>
      <c r="C5" s="720" t="s">
        <v>95</v>
      </c>
      <c r="D5" s="723" t="s">
        <v>28</v>
      </c>
      <c r="E5" s="724"/>
      <c r="F5" s="723" t="s">
        <v>93</v>
      </c>
      <c r="G5" s="729"/>
      <c r="H5" s="729"/>
      <c r="I5" s="729"/>
      <c r="J5" s="729"/>
      <c r="K5" s="729"/>
      <c r="L5" s="729"/>
      <c r="M5" s="729"/>
      <c r="N5" s="729"/>
      <c r="O5" s="724"/>
      <c r="P5" s="723" t="s">
        <v>92</v>
      </c>
      <c r="Q5" s="732"/>
      <c r="R5" s="733"/>
      <c r="S5" s="723" t="s">
        <v>0</v>
      </c>
      <c r="T5" s="729"/>
      <c r="U5" s="729"/>
      <c r="V5" s="724"/>
      <c r="W5" s="723" t="s">
        <v>1</v>
      </c>
      <c r="X5" s="724"/>
      <c r="Y5" s="742"/>
    </row>
    <row r="6" spans="2:29" ht="15.75" customHeight="1">
      <c r="B6" s="721"/>
      <c r="C6" s="721"/>
      <c r="D6" s="725"/>
      <c r="E6" s="726"/>
      <c r="F6" s="725"/>
      <c r="G6" s="730"/>
      <c r="H6" s="730"/>
      <c r="I6" s="730"/>
      <c r="J6" s="730"/>
      <c r="K6" s="730"/>
      <c r="L6" s="730"/>
      <c r="M6" s="730"/>
      <c r="N6" s="730"/>
      <c r="O6" s="726"/>
      <c r="P6" s="734"/>
      <c r="Q6" s="735"/>
      <c r="R6" s="736"/>
      <c r="S6" s="725"/>
      <c r="T6" s="730"/>
      <c r="U6" s="730"/>
      <c r="V6" s="726"/>
      <c r="W6" s="725"/>
      <c r="X6" s="726"/>
      <c r="Y6" s="742"/>
    </row>
    <row r="7" spans="2:29" ht="16.5" thickBot="1">
      <c r="B7" s="721"/>
      <c r="C7" s="721"/>
      <c r="D7" s="727"/>
      <c r="E7" s="728"/>
      <c r="F7" s="727"/>
      <c r="G7" s="731"/>
      <c r="H7" s="731"/>
      <c r="I7" s="731"/>
      <c r="J7" s="731"/>
      <c r="K7" s="731"/>
      <c r="L7" s="731"/>
      <c r="M7" s="731"/>
      <c r="N7" s="731"/>
      <c r="O7" s="728"/>
      <c r="P7" s="737"/>
      <c r="Q7" s="738"/>
      <c r="R7" s="739"/>
      <c r="S7" s="727"/>
      <c r="T7" s="731"/>
      <c r="U7" s="731"/>
      <c r="V7" s="728"/>
      <c r="W7" s="727"/>
      <c r="X7" s="728"/>
      <c r="Y7" s="742"/>
    </row>
    <row r="8" spans="2:29" ht="29.25" customHeight="1" thickBot="1">
      <c r="B8" s="721"/>
      <c r="C8" s="721"/>
      <c r="D8" s="743" t="s">
        <v>16</v>
      </c>
      <c r="E8" s="743" t="s">
        <v>17</v>
      </c>
      <c r="F8" s="745" t="s">
        <v>2</v>
      </c>
      <c r="G8" s="748" t="s">
        <v>90</v>
      </c>
      <c r="H8" s="749"/>
      <c r="I8" s="749"/>
      <c r="J8" s="749"/>
      <c r="K8" s="749"/>
      <c r="L8" s="750"/>
      <c r="M8" s="748" t="s">
        <v>91</v>
      </c>
      <c r="N8" s="749"/>
      <c r="O8" s="750"/>
      <c r="P8" s="745" t="s">
        <v>3</v>
      </c>
      <c r="Q8" s="745" t="s">
        <v>4</v>
      </c>
      <c r="R8" s="745" t="s">
        <v>5</v>
      </c>
      <c r="S8" s="740" t="s">
        <v>6</v>
      </c>
      <c r="T8" s="751"/>
      <c r="U8" s="751"/>
      <c r="V8" s="741"/>
      <c r="W8" s="740" t="s">
        <v>6</v>
      </c>
      <c r="X8" s="741"/>
      <c r="Y8" s="10"/>
    </row>
    <row r="9" spans="2:29" ht="15.75" customHeight="1" thickBot="1">
      <c r="B9" s="721"/>
      <c r="C9" s="721"/>
      <c r="D9" s="744"/>
      <c r="E9" s="744"/>
      <c r="F9" s="746"/>
      <c r="G9" s="745" t="s">
        <v>7</v>
      </c>
      <c r="H9" s="745" t="s">
        <v>8</v>
      </c>
      <c r="I9" s="745" t="s">
        <v>9</v>
      </c>
      <c r="J9" s="745" t="s">
        <v>10</v>
      </c>
      <c r="K9" s="745" t="s">
        <v>11</v>
      </c>
      <c r="L9" s="745" t="s">
        <v>12</v>
      </c>
      <c r="M9" s="745" t="s">
        <v>3</v>
      </c>
      <c r="N9" s="745" t="s">
        <v>4</v>
      </c>
      <c r="O9" s="745" t="s">
        <v>5</v>
      </c>
      <c r="P9" s="746"/>
      <c r="Q9" s="746"/>
      <c r="R9" s="746"/>
      <c r="S9" s="752" t="s">
        <v>13</v>
      </c>
      <c r="T9" s="753"/>
      <c r="U9" s="752" t="s">
        <v>14</v>
      </c>
      <c r="V9" s="758"/>
      <c r="W9" s="763" t="s">
        <v>15</v>
      </c>
      <c r="X9" s="764"/>
      <c r="Y9" s="742"/>
    </row>
    <row r="10" spans="2:29" ht="16.5" thickBot="1">
      <c r="B10" s="721"/>
      <c r="C10" s="721"/>
      <c r="D10" s="744"/>
      <c r="E10" s="744"/>
      <c r="F10" s="746"/>
      <c r="G10" s="746"/>
      <c r="H10" s="746"/>
      <c r="I10" s="746"/>
      <c r="J10" s="746"/>
      <c r="K10" s="746"/>
      <c r="L10" s="746"/>
      <c r="M10" s="746"/>
      <c r="N10" s="746"/>
      <c r="O10" s="746"/>
      <c r="P10" s="746"/>
      <c r="Q10" s="746"/>
      <c r="R10" s="746"/>
      <c r="S10" s="754"/>
      <c r="T10" s="755"/>
      <c r="U10" s="759"/>
      <c r="V10" s="760"/>
      <c r="W10" s="765"/>
      <c r="X10" s="766"/>
      <c r="Y10" s="742"/>
    </row>
    <row r="11" spans="2:29" ht="16.5" customHeight="1" thickBot="1">
      <c r="B11" s="721"/>
      <c r="C11" s="721"/>
      <c r="D11" s="744"/>
      <c r="E11" s="744"/>
      <c r="F11" s="746"/>
      <c r="G11" s="746"/>
      <c r="H11" s="746"/>
      <c r="I11" s="746"/>
      <c r="J11" s="746"/>
      <c r="K11" s="746"/>
      <c r="L11" s="746"/>
      <c r="M11" s="746"/>
      <c r="N11" s="746"/>
      <c r="O11" s="746"/>
      <c r="P11" s="746"/>
      <c r="Q11" s="746"/>
      <c r="R11" s="746"/>
      <c r="S11" s="754"/>
      <c r="T11" s="755"/>
      <c r="U11" s="759"/>
      <c r="V11" s="760"/>
      <c r="W11" s="765"/>
      <c r="X11" s="766"/>
      <c r="Y11" s="742"/>
    </row>
    <row r="12" spans="2:29" ht="15.75" customHeight="1" thickBot="1">
      <c r="B12" s="721"/>
      <c r="C12" s="721"/>
      <c r="D12" s="744"/>
      <c r="E12" s="744"/>
      <c r="F12" s="746"/>
      <c r="G12" s="746"/>
      <c r="H12" s="746"/>
      <c r="I12" s="746"/>
      <c r="J12" s="746"/>
      <c r="K12" s="746"/>
      <c r="L12" s="746"/>
      <c r="M12" s="746"/>
      <c r="N12" s="746"/>
      <c r="O12" s="746"/>
      <c r="P12" s="746"/>
      <c r="Q12" s="746"/>
      <c r="R12" s="746"/>
      <c r="S12" s="756"/>
      <c r="T12" s="757"/>
      <c r="U12" s="761"/>
      <c r="V12" s="762"/>
      <c r="W12" s="767"/>
      <c r="X12" s="768"/>
      <c r="Y12" s="10"/>
    </row>
    <row r="13" spans="2:29" ht="16.5" thickBot="1">
      <c r="B13" s="722"/>
      <c r="C13" s="722"/>
      <c r="D13" s="744"/>
      <c r="E13" s="744"/>
      <c r="F13" s="747"/>
      <c r="G13" s="747"/>
      <c r="H13" s="747"/>
      <c r="I13" s="747"/>
      <c r="J13" s="747"/>
      <c r="K13" s="747"/>
      <c r="L13" s="747"/>
      <c r="M13" s="747"/>
      <c r="N13" s="747"/>
      <c r="O13" s="747"/>
      <c r="P13" s="747"/>
      <c r="Q13" s="747"/>
      <c r="R13" s="747"/>
      <c r="S13" s="11" t="s">
        <v>18</v>
      </c>
      <c r="T13" s="11" t="s">
        <v>19</v>
      </c>
      <c r="U13" s="11" t="s">
        <v>18</v>
      </c>
      <c r="V13" s="11" t="s">
        <v>19</v>
      </c>
      <c r="W13" s="11" t="s">
        <v>115</v>
      </c>
      <c r="X13" s="11" t="s">
        <v>116</v>
      </c>
      <c r="Y13" s="10"/>
    </row>
    <row r="14" spans="2:29" ht="16.5" thickBot="1">
      <c r="B14" s="43">
        <v>1</v>
      </c>
      <c r="C14" s="42" t="s">
        <v>46</v>
      </c>
      <c r="D14" s="12" t="s">
        <v>55</v>
      </c>
      <c r="E14" s="13">
        <v>1</v>
      </c>
      <c r="F14" s="12">
        <f>SUM(G14:L14)</f>
        <v>40</v>
      </c>
      <c r="G14" s="14">
        <v>24</v>
      </c>
      <c r="H14" s="14"/>
      <c r="I14" s="14"/>
      <c r="J14" s="14"/>
      <c r="K14" s="14">
        <v>16</v>
      </c>
      <c r="L14" s="15"/>
      <c r="M14" s="14" t="s">
        <v>56</v>
      </c>
      <c r="N14" s="14"/>
      <c r="O14" s="15"/>
      <c r="P14" s="14">
        <v>5</v>
      </c>
      <c r="Q14" s="14"/>
      <c r="R14" s="15"/>
      <c r="S14" s="14">
        <v>24</v>
      </c>
      <c r="T14" s="14">
        <v>16</v>
      </c>
      <c r="U14" s="14"/>
      <c r="V14" s="15"/>
      <c r="W14" s="14">
        <v>5</v>
      </c>
      <c r="X14" s="15"/>
      <c r="Y14" s="10"/>
    </row>
    <row r="15" spans="2:29" ht="16.5" thickBot="1">
      <c r="B15" s="43">
        <v>2</v>
      </c>
      <c r="C15" s="42" t="s">
        <v>47</v>
      </c>
      <c r="D15" s="13" t="s">
        <v>21</v>
      </c>
      <c r="E15" s="13">
        <v>1</v>
      </c>
      <c r="F15" s="13">
        <f t="shared" ref="F15:F27" si="0">SUM(G15:L15)</f>
        <v>16</v>
      </c>
      <c r="G15" s="14"/>
      <c r="H15" s="14">
        <v>16</v>
      </c>
      <c r="I15" s="14"/>
      <c r="J15" s="14"/>
      <c r="K15" s="14"/>
      <c r="L15" s="15"/>
      <c r="M15" s="14" t="s">
        <v>56</v>
      </c>
      <c r="N15" s="14"/>
      <c r="O15" s="15"/>
      <c r="P15" s="14">
        <v>5</v>
      </c>
      <c r="Q15" s="14"/>
      <c r="R15" s="15"/>
      <c r="S15" s="14"/>
      <c r="T15" s="14">
        <v>16</v>
      </c>
      <c r="U15" s="14"/>
      <c r="V15" s="15"/>
      <c r="W15" s="14">
        <v>5</v>
      </c>
      <c r="X15" s="15"/>
      <c r="Y15" s="10"/>
    </row>
    <row r="16" spans="2:29" ht="16.5" thickBot="1">
      <c r="B16" s="43">
        <v>3</v>
      </c>
      <c r="C16" s="42" t="s">
        <v>48</v>
      </c>
      <c r="D16" s="13" t="s">
        <v>21</v>
      </c>
      <c r="E16" s="13">
        <v>1</v>
      </c>
      <c r="F16" s="13">
        <f t="shared" si="0"/>
        <v>16</v>
      </c>
      <c r="G16" s="14"/>
      <c r="H16" s="14">
        <v>16</v>
      </c>
      <c r="I16" s="14"/>
      <c r="J16" s="14"/>
      <c r="K16" s="14"/>
      <c r="L16" s="15"/>
      <c r="M16" s="14" t="s">
        <v>56</v>
      </c>
      <c r="N16" s="14"/>
      <c r="O16" s="15"/>
      <c r="P16" s="14">
        <v>3</v>
      </c>
      <c r="Q16" s="14"/>
      <c r="R16" s="15"/>
      <c r="S16" s="14"/>
      <c r="T16" s="14">
        <v>16</v>
      </c>
      <c r="U16" s="14"/>
      <c r="V16" s="15"/>
      <c r="W16" s="14">
        <v>3</v>
      </c>
      <c r="X16" s="15"/>
      <c r="Y16" s="10"/>
    </row>
    <row r="17" spans="2:25" ht="16.5" thickBot="1">
      <c r="B17" s="43">
        <v>4</v>
      </c>
      <c r="C17" s="42" t="s">
        <v>49</v>
      </c>
      <c r="D17" s="13" t="s">
        <v>21</v>
      </c>
      <c r="E17" s="13">
        <v>1</v>
      </c>
      <c r="F17" s="13">
        <f t="shared" si="0"/>
        <v>16</v>
      </c>
      <c r="G17" s="14"/>
      <c r="H17" s="14">
        <v>16</v>
      </c>
      <c r="I17" s="14"/>
      <c r="J17" s="14"/>
      <c r="K17" s="14"/>
      <c r="L17" s="15"/>
      <c r="M17" s="14" t="s">
        <v>56</v>
      </c>
      <c r="N17" s="14"/>
      <c r="O17" s="15"/>
      <c r="P17" s="14">
        <v>3</v>
      </c>
      <c r="Q17" s="14"/>
      <c r="R17" s="15"/>
      <c r="S17" s="14"/>
      <c r="T17" s="14">
        <v>16</v>
      </c>
      <c r="U17" s="14"/>
      <c r="V17" s="15"/>
      <c r="W17" s="14">
        <v>3</v>
      </c>
      <c r="X17" s="15"/>
      <c r="Y17" s="10"/>
    </row>
    <row r="18" spans="2:25" ht="16.5" thickBot="1">
      <c r="B18" s="43">
        <v>5</v>
      </c>
      <c r="C18" s="42" t="s">
        <v>50</v>
      </c>
      <c r="D18" s="13" t="s">
        <v>55</v>
      </c>
      <c r="E18" s="13">
        <v>1</v>
      </c>
      <c r="F18" s="13">
        <f t="shared" si="0"/>
        <v>40</v>
      </c>
      <c r="G18" s="14">
        <v>24</v>
      </c>
      <c r="H18" s="14"/>
      <c r="I18" s="14"/>
      <c r="J18" s="14"/>
      <c r="K18" s="14">
        <v>16</v>
      </c>
      <c r="L18" s="15"/>
      <c r="M18" s="14" t="s">
        <v>56</v>
      </c>
      <c r="N18" s="14"/>
      <c r="O18" s="15"/>
      <c r="P18" s="14">
        <v>6</v>
      </c>
      <c r="Q18" s="14"/>
      <c r="R18" s="15"/>
      <c r="S18" s="14">
        <v>24</v>
      </c>
      <c r="T18" s="14">
        <v>16</v>
      </c>
      <c r="U18" s="14"/>
      <c r="V18" s="15"/>
      <c r="W18" s="14">
        <v>6</v>
      </c>
      <c r="X18" s="15"/>
      <c r="Y18" s="10"/>
    </row>
    <row r="19" spans="2:25" ht="16.5" thickBot="1">
      <c r="B19" s="43">
        <v>6</v>
      </c>
      <c r="C19" s="42" t="s">
        <v>30</v>
      </c>
      <c r="D19" s="13" t="s">
        <v>21</v>
      </c>
      <c r="E19" s="13">
        <v>1</v>
      </c>
      <c r="F19" s="13">
        <f t="shared" si="0"/>
        <v>16</v>
      </c>
      <c r="G19" s="14"/>
      <c r="H19" s="14"/>
      <c r="I19" s="14"/>
      <c r="J19" s="14"/>
      <c r="K19" s="14">
        <v>16</v>
      </c>
      <c r="L19" s="15"/>
      <c r="M19" s="14" t="s">
        <v>56</v>
      </c>
      <c r="N19" s="14"/>
      <c r="O19" s="15"/>
      <c r="P19" s="14">
        <v>4</v>
      </c>
      <c r="Q19" s="14"/>
      <c r="R19" s="15"/>
      <c r="S19" s="14"/>
      <c r="T19" s="14">
        <v>16</v>
      </c>
      <c r="U19" s="14"/>
      <c r="V19" s="15"/>
      <c r="W19" s="14">
        <v>4</v>
      </c>
      <c r="X19" s="15"/>
      <c r="Y19" s="10"/>
    </row>
    <row r="20" spans="2:25" ht="16.5" thickBot="1">
      <c r="B20" s="43">
        <v>7</v>
      </c>
      <c r="C20" s="42" t="s">
        <v>51</v>
      </c>
      <c r="D20" s="13" t="s">
        <v>55</v>
      </c>
      <c r="E20" s="13">
        <v>1</v>
      </c>
      <c r="F20" s="13">
        <f>SUM(G20:L20)</f>
        <v>40</v>
      </c>
      <c r="G20" s="14">
        <v>24</v>
      </c>
      <c r="H20" s="14"/>
      <c r="I20" s="14"/>
      <c r="J20" s="14"/>
      <c r="K20" s="14">
        <v>16</v>
      </c>
      <c r="L20" s="15"/>
      <c r="M20" s="14"/>
      <c r="N20" s="14"/>
      <c r="O20" s="15" t="s">
        <v>56</v>
      </c>
      <c r="P20" s="14"/>
      <c r="Q20" s="14"/>
      <c r="R20" s="15">
        <v>4</v>
      </c>
      <c r="S20" s="14">
        <v>24</v>
      </c>
      <c r="T20" s="14">
        <v>16</v>
      </c>
      <c r="U20" s="14"/>
      <c r="V20" s="15"/>
      <c r="W20" s="14">
        <v>4</v>
      </c>
      <c r="X20" s="15"/>
      <c r="Y20" s="10"/>
    </row>
    <row r="21" spans="2:25" ht="16.5" thickBot="1">
      <c r="B21" s="43">
        <v>8</v>
      </c>
      <c r="C21" s="16" t="s">
        <v>89</v>
      </c>
      <c r="D21" s="13" t="s">
        <v>21</v>
      </c>
      <c r="E21" s="13" t="s">
        <v>244</v>
      </c>
      <c r="F21" s="13">
        <f t="shared" si="0"/>
        <v>30</v>
      </c>
      <c r="G21" s="14"/>
      <c r="H21" s="17"/>
      <c r="I21" s="14"/>
      <c r="J21" s="14"/>
      <c r="K21" s="18">
        <v>30</v>
      </c>
      <c r="L21" s="15"/>
      <c r="M21" s="14" t="s">
        <v>56</v>
      </c>
      <c r="N21" s="14"/>
      <c r="O21" s="15"/>
      <c r="P21" s="14">
        <v>2</v>
      </c>
      <c r="Q21" s="14"/>
      <c r="R21" s="15"/>
      <c r="S21" s="14"/>
      <c r="T21" s="14"/>
      <c r="U21" s="14"/>
      <c r="V21" s="15">
        <v>30</v>
      </c>
      <c r="W21" s="14"/>
      <c r="X21" s="19">
        <v>2</v>
      </c>
      <c r="Y21" s="10"/>
    </row>
    <row r="22" spans="2:25" ht="16.5" thickBot="1">
      <c r="B22" s="43">
        <v>9</v>
      </c>
      <c r="C22" s="42" t="s">
        <v>52</v>
      </c>
      <c r="D22" s="13" t="s">
        <v>55</v>
      </c>
      <c r="E22" s="13">
        <v>2</v>
      </c>
      <c r="F22" s="13">
        <f t="shared" si="0"/>
        <v>40</v>
      </c>
      <c r="G22" s="14">
        <v>24</v>
      </c>
      <c r="H22" s="17"/>
      <c r="I22" s="14"/>
      <c r="J22" s="14"/>
      <c r="K22" s="14">
        <v>16</v>
      </c>
      <c r="L22" s="15"/>
      <c r="M22" s="14" t="s">
        <v>56</v>
      </c>
      <c r="N22" s="14"/>
      <c r="O22" s="15"/>
      <c r="P22" s="14">
        <v>5</v>
      </c>
      <c r="Q22" s="14"/>
      <c r="R22" s="20"/>
      <c r="S22" s="14"/>
      <c r="T22" s="14"/>
      <c r="U22" s="14">
        <v>24</v>
      </c>
      <c r="V22" s="15">
        <v>16</v>
      </c>
      <c r="W22" s="14"/>
      <c r="X22" s="21">
        <v>5</v>
      </c>
      <c r="Y22" s="10"/>
    </row>
    <row r="23" spans="2:25" ht="16.5" thickBot="1">
      <c r="B23" s="43">
        <v>10</v>
      </c>
      <c r="C23" s="42" t="s">
        <v>249</v>
      </c>
      <c r="D23" s="13" t="s">
        <v>21</v>
      </c>
      <c r="E23" s="13">
        <v>2</v>
      </c>
      <c r="F23" s="13">
        <f t="shared" si="0"/>
        <v>16</v>
      </c>
      <c r="G23" s="14"/>
      <c r="H23" s="14">
        <v>16</v>
      </c>
      <c r="I23" s="14"/>
      <c r="J23" s="14"/>
      <c r="K23" s="14"/>
      <c r="L23" s="15"/>
      <c r="M23" s="14" t="s">
        <v>56</v>
      </c>
      <c r="N23" s="14"/>
      <c r="O23" s="15"/>
      <c r="P23" s="14">
        <v>4</v>
      </c>
      <c r="Q23" s="14"/>
      <c r="R23" s="15"/>
      <c r="S23" s="14"/>
      <c r="T23" s="14"/>
      <c r="U23" s="14"/>
      <c r="V23" s="15">
        <v>16</v>
      </c>
      <c r="W23" s="14"/>
      <c r="X23" s="21">
        <v>4</v>
      </c>
      <c r="Y23" s="10"/>
    </row>
    <row r="24" spans="2:25" ht="16.5" thickBot="1">
      <c r="B24" s="43">
        <v>11</v>
      </c>
      <c r="C24" s="42" t="s">
        <v>53</v>
      </c>
      <c r="D24" s="13" t="s">
        <v>55</v>
      </c>
      <c r="E24" s="13">
        <v>2</v>
      </c>
      <c r="F24" s="13">
        <f t="shared" si="0"/>
        <v>36</v>
      </c>
      <c r="G24" s="14">
        <v>20</v>
      </c>
      <c r="H24" s="14"/>
      <c r="I24" s="14"/>
      <c r="J24" s="14"/>
      <c r="K24" s="14">
        <v>16</v>
      </c>
      <c r="L24" s="15"/>
      <c r="M24" s="14" t="s">
        <v>56</v>
      </c>
      <c r="N24" s="14"/>
      <c r="O24" s="15"/>
      <c r="P24" s="14">
        <v>5</v>
      </c>
      <c r="Q24" s="14"/>
      <c r="R24" s="15"/>
      <c r="S24" s="14"/>
      <c r="T24" s="14"/>
      <c r="U24" s="14">
        <v>20</v>
      </c>
      <c r="V24" s="15">
        <v>16</v>
      </c>
      <c r="W24" s="14"/>
      <c r="X24" s="21">
        <v>5</v>
      </c>
      <c r="Y24" s="10"/>
    </row>
    <row r="25" spans="2:25" ht="32.25" thickBot="1">
      <c r="B25" s="43">
        <v>12</v>
      </c>
      <c r="C25" s="42" t="s">
        <v>250</v>
      </c>
      <c r="D25" s="13" t="s">
        <v>21</v>
      </c>
      <c r="E25" s="13">
        <v>2</v>
      </c>
      <c r="F25" s="13">
        <f t="shared" si="0"/>
        <v>36</v>
      </c>
      <c r="G25" s="14">
        <v>20</v>
      </c>
      <c r="H25" s="14"/>
      <c r="I25" s="14"/>
      <c r="J25" s="14"/>
      <c r="K25" s="14">
        <v>16</v>
      </c>
      <c r="L25" s="15"/>
      <c r="M25" s="14" t="s">
        <v>56</v>
      </c>
      <c r="N25" s="14"/>
      <c r="O25" s="15"/>
      <c r="P25" s="14">
        <v>5</v>
      </c>
      <c r="Q25" s="14"/>
      <c r="R25" s="15"/>
      <c r="S25" s="14"/>
      <c r="T25" s="14"/>
      <c r="U25" s="14">
        <v>20</v>
      </c>
      <c r="V25" s="15">
        <v>16</v>
      </c>
      <c r="W25" s="14"/>
      <c r="X25" s="21">
        <v>5</v>
      </c>
      <c r="Y25" s="10"/>
    </row>
    <row r="26" spans="2:25" ht="32.25" thickBot="1">
      <c r="B26" s="43">
        <v>13</v>
      </c>
      <c r="C26" s="22" t="s">
        <v>251</v>
      </c>
      <c r="D26" s="13" t="s">
        <v>21</v>
      </c>
      <c r="E26" s="13">
        <v>2</v>
      </c>
      <c r="F26" s="13">
        <f t="shared" si="0"/>
        <v>36</v>
      </c>
      <c r="G26" s="14">
        <v>20</v>
      </c>
      <c r="H26" s="14"/>
      <c r="I26" s="14"/>
      <c r="J26" s="14"/>
      <c r="K26" s="14">
        <v>16</v>
      </c>
      <c r="L26" s="15"/>
      <c r="M26" s="14" t="s">
        <v>56</v>
      </c>
      <c r="N26" s="14"/>
      <c r="O26" s="15"/>
      <c r="P26" s="14">
        <v>5</v>
      </c>
      <c r="Q26" s="14"/>
      <c r="R26" s="15"/>
      <c r="S26" s="14"/>
      <c r="T26" s="14"/>
      <c r="U26" s="14">
        <v>20</v>
      </c>
      <c r="V26" s="15">
        <v>16</v>
      </c>
      <c r="W26" s="14"/>
      <c r="X26" s="14">
        <v>5</v>
      </c>
      <c r="Y26" s="742"/>
    </row>
    <row r="27" spans="2:25" ht="16.5" thickBot="1">
      <c r="B27" s="43">
        <v>14</v>
      </c>
      <c r="C27" s="22" t="s">
        <v>54</v>
      </c>
      <c r="D27" s="13" t="s">
        <v>21</v>
      </c>
      <c r="E27" s="13">
        <v>2</v>
      </c>
      <c r="F27" s="13">
        <f t="shared" si="0"/>
        <v>16</v>
      </c>
      <c r="G27" s="14"/>
      <c r="H27" s="14">
        <v>16</v>
      </c>
      <c r="I27" s="14"/>
      <c r="J27" s="14"/>
      <c r="K27" s="14"/>
      <c r="L27" s="15"/>
      <c r="M27" s="14"/>
      <c r="N27" s="14"/>
      <c r="O27" s="15" t="s">
        <v>56</v>
      </c>
      <c r="P27" s="14"/>
      <c r="Q27" s="14"/>
      <c r="R27" s="15">
        <v>4</v>
      </c>
      <c r="S27" s="14"/>
      <c r="T27" s="14"/>
      <c r="U27" s="14"/>
      <c r="V27" s="15">
        <v>16</v>
      </c>
      <c r="W27" s="14"/>
      <c r="X27" s="14">
        <v>4</v>
      </c>
      <c r="Y27" s="742"/>
    </row>
    <row r="28" spans="2:25" ht="16.5" thickBot="1">
      <c r="B28" s="769" t="s">
        <v>22</v>
      </c>
      <c r="C28" s="770"/>
      <c r="D28" s="770"/>
      <c r="E28" s="771"/>
      <c r="F28" s="772">
        <f>SUM(F14:F27)</f>
        <v>394</v>
      </c>
      <c r="G28" s="89">
        <f t="shared" ref="G28:X28" si="1">SUM(G14:G27)</f>
        <v>156</v>
      </c>
      <c r="H28" s="89">
        <f t="shared" si="1"/>
        <v>80</v>
      </c>
      <c r="I28" s="89">
        <f t="shared" si="1"/>
        <v>0</v>
      </c>
      <c r="J28" s="89">
        <f t="shared" si="1"/>
        <v>0</v>
      </c>
      <c r="K28" s="89">
        <f t="shared" si="1"/>
        <v>158</v>
      </c>
      <c r="L28" s="89">
        <f t="shared" si="1"/>
        <v>0</v>
      </c>
      <c r="M28" s="772"/>
      <c r="N28" s="772"/>
      <c r="O28" s="772"/>
      <c r="P28" s="772">
        <f>SUM(P13:P27)</f>
        <v>52</v>
      </c>
      <c r="Q28" s="772">
        <f>SUM(Q13:Q27)</f>
        <v>0</v>
      </c>
      <c r="R28" s="772">
        <f>SUM(R13:R27)</f>
        <v>8</v>
      </c>
      <c r="S28" s="89">
        <f>SUM(S14:S27)</f>
        <v>72</v>
      </c>
      <c r="T28" s="89">
        <f t="shared" si="1"/>
        <v>112</v>
      </c>
      <c r="U28" s="89">
        <f t="shared" si="1"/>
        <v>84</v>
      </c>
      <c r="V28" s="89">
        <f t="shared" si="1"/>
        <v>126</v>
      </c>
      <c r="W28" s="89">
        <f t="shared" si="1"/>
        <v>30</v>
      </c>
      <c r="X28" s="89">
        <f t="shared" si="1"/>
        <v>30</v>
      </c>
      <c r="Y28" s="10"/>
    </row>
    <row r="29" spans="2:25" ht="16.5" thickBot="1">
      <c r="B29" s="775" t="s">
        <v>35</v>
      </c>
      <c r="C29" s="776"/>
      <c r="D29" s="776"/>
      <c r="E29" s="777"/>
      <c r="F29" s="773"/>
      <c r="G29" s="723">
        <f>SUM(G28:L28)</f>
        <v>394</v>
      </c>
      <c r="H29" s="781"/>
      <c r="I29" s="781"/>
      <c r="J29" s="781"/>
      <c r="K29" s="781"/>
      <c r="L29" s="782"/>
      <c r="M29" s="773"/>
      <c r="N29" s="773"/>
      <c r="O29" s="773"/>
      <c r="P29" s="774"/>
      <c r="Q29" s="774"/>
      <c r="R29" s="774"/>
      <c r="S29" s="748">
        <f>SUM(S28:T28)</f>
        <v>184</v>
      </c>
      <c r="T29" s="750"/>
      <c r="U29" s="748">
        <f>SUM(U28:V28)</f>
        <v>210</v>
      </c>
      <c r="V29" s="750"/>
      <c r="W29" s="723" t="s">
        <v>23</v>
      </c>
      <c r="X29" s="724"/>
      <c r="Y29" s="10"/>
    </row>
    <row r="30" spans="2:25" ht="16.5" thickBot="1">
      <c r="B30" s="778"/>
      <c r="C30" s="779"/>
      <c r="D30" s="779"/>
      <c r="E30" s="780"/>
      <c r="F30" s="774"/>
      <c r="G30" s="783"/>
      <c r="H30" s="784"/>
      <c r="I30" s="784"/>
      <c r="J30" s="784"/>
      <c r="K30" s="784"/>
      <c r="L30" s="785"/>
      <c r="M30" s="774"/>
      <c r="N30" s="774"/>
      <c r="O30" s="774"/>
      <c r="P30" s="748">
        <f>SUM(P28:R29)</f>
        <v>60</v>
      </c>
      <c r="Q30" s="749"/>
      <c r="R30" s="750"/>
      <c r="S30" s="748">
        <f>SUM(S29:V29)</f>
        <v>394</v>
      </c>
      <c r="T30" s="749"/>
      <c r="U30" s="749"/>
      <c r="V30" s="750"/>
      <c r="W30" s="727">
        <v>60</v>
      </c>
      <c r="X30" s="728"/>
      <c r="Y30" s="10"/>
    </row>
    <row r="31" spans="2:25" ht="4.5" customHeight="1"/>
    <row r="32" spans="2:25" ht="117" customHeight="1"/>
    <row r="33" spans="2:24">
      <c r="C33" s="8" t="s">
        <v>24</v>
      </c>
    </row>
    <row r="34" spans="2:24">
      <c r="C34" s="8" t="s">
        <v>25</v>
      </c>
    </row>
    <row r="35" spans="2:24" ht="15.75" customHeight="1">
      <c r="C35" s="8" t="s">
        <v>26</v>
      </c>
      <c r="D35" s="719" t="s">
        <v>311</v>
      </c>
      <c r="E35" s="719"/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19"/>
      <c r="U35" s="719"/>
      <c r="V35" s="719"/>
      <c r="W35" s="719"/>
      <c r="X35" s="719"/>
    </row>
    <row r="36" spans="2:24" ht="18.75" customHeight="1" thickBot="1">
      <c r="C36" s="81" t="s">
        <v>320</v>
      </c>
      <c r="D36" s="719" t="s">
        <v>340</v>
      </c>
      <c r="E36" s="719"/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719"/>
    </row>
    <row r="37" spans="2:24">
      <c r="B37" s="720" t="s">
        <v>94</v>
      </c>
      <c r="C37" s="720" t="s">
        <v>95</v>
      </c>
      <c r="D37" s="723" t="s">
        <v>28</v>
      </c>
      <c r="E37" s="724"/>
      <c r="F37" s="723" t="s">
        <v>93</v>
      </c>
      <c r="G37" s="729"/>
      <c r="H37" s="729"/>
      <c r="I37" s="729"/>
      <c r="J37" s="729"/>
      <c r="K37" s="729"/>
      <c r="L37" s="729"/>
      <c r="M37" s="729"/>
      <c r="N37" s="729"/>
      <c r="O37" s="724"/>
      <c r="P37" s="723" t="s">
        <v>92</v>
      </c>
      <c r="Q37" s="732"/>
      <c r="R37" s="733"/>
      <c r="S37" s="723" t="s">
        <v>0</v>
      </c>
      <c r="T37" s="729"/>
      <c r="U37" s="729"/>
      <c r="V37" s="724"/>
      <c r="W37" s="723" t="s">
        <v>1</v>
      </c>
      <c r="X37" s="724"/>
    </row>
    <row r="38" spans="2:24">
      <c r="B38" s="721"/>
      <c r="C38" s="721"/>
      <c r="D38" s="725"/>
      <c r="E38" s="726"/>
      <c r="F38" s="725"/>
      <c r="G38" s="730"/>
      <c r="H38" s="730"/>
      <c r="I38" s="730"/>
      <c r="J38" s="730"/>
      <c r="K38" s="730"/>
      <c r="L38" s="730"/>
      <c r="M38" s="730"/>
      <c r="N38" s="730"/>
      <c r="O38" s="726"/>
      <c r="P38" s="734"/>
      <c r="Q38" s="735"/>
      <c r="R38" s="736"/>
      <c r="S38" s="725"/>
      <c r="T38" s="730"/>
      <c r="U38" s="730"/>
      <c r="V38" s="726"/>
      <c r="W38" s="725"/>
      <c r="X38" s="726"/>
    </row>
    <row r="39" spans="2:24" ht="16.5" thickBot="1">
      <c r="B39" s="721"/>
      <c r="C39" s="721"/>
      <c r="D39" s="727"/>
      <c r="E39" s="728"/>
      <c r="F39" s="727"/>
      <c r="G39" s="731"/>
      <c r="H39" s="731"/>
      <c r="I39" s="731"/>
      <c r="J39" s="731"/>
      <c r="K39" s="731"/>
      <c r="L39" s="731"/>
      <c r="M39" s="731"/>
      <c r="N39" s="731"/>
      <c r="O39" s="728"/>
      <c r="P39" s="737"/>
      <c r="Q39" s="738"/>
      <c r="R39" s="739"/>
      <c r="S39" s="727"/>
      <c r="T39" s="731"/>
      <c r="U39" s="731"/>
      <c r="V39" s="728"/>
      <c r="W39" s="727"/>
      <c r="X39" s="728"/>
    </row>
    <row r="40" spans="2:24" ht="16.5" thickBot="1">
      <c r="B40" s="721"/>
      <c r="C40" s="721"/>
      <c r="D40" s="743" t="s">
        <v>16</v>
      </c>
      <c r="E40" s="743" t="s">
        <v>17</v>
      </c>
      <c r="F40" s="745" t="s">
        <v>2</v>
      </c>
      <c r="G40" s="748" t="s">
        <v>90</v>
      </c>
      <c r="H40" s="749"/>
      <c r="I40" s="749"/>
      <c r="J40" s="749"/>
      <c r="K40" s="749"/>
      <c r="L40" s="750"/>
      <c r="M40" s="748" t="s">
        <v>91</v>
      </c>
      <c r="N40" s="749"/>
      <c r="O40" s="750"/>
      <c r="P40" s="745" t="s">
        <v>3</v>
      </c>
      <c r="Q40" s="745" t="s">
        <v>4</v>
      </c>
      <c r="R40" s="745" t="s">
        <v>5</v>
      </c>
      <c r="S40" s="740" t="s">
        <v>38</v>
      </c>
      <c r="T40" s="751"/>
      <c r="U40" s="751"/>
      <c r="V40" s="741"/>
      <c r="W40" s="740" t="s">
        <v>38</v>
      </c>
      <c r="X40" s="741"/>
    </row>
    <row r="41" spans="2:24" ht="15.75" customHeight="1" thickBot="1">
      <c r="B41" s="721"/>
      <c r="C41" s="721"/>
      <c r="D41" s="744"/>
      <c r="E41" s="744"/>
      <c r="F41" s="746"/>
      <c r="G41" s="745" t="s">
        <v>7</v>
      </c>
      <c r="H41" s="745" t="s">
        <v>8</v>
      </c>
      <c r="I41" s="745" t="s">
        <v>9</v>
      </c>
      <c r="J41" s="745" t="s">
        <v>10</v>
      </c>
      <c r="K41" s="745" t="s">
        <v>11</v>
      </c>
      <c r="L41" s="745" t="s">
        <v>12</v>
      </c>
      <c r="M41" s="745" t="s">
        <v>3</v>
      </c>
      <c r="N41" s="745" t="s">
        <v>4</v>
      </c>
      <c r="O41" s="745" t="s">
        <v>5</v>
      </c>
      <c r="P41" s="746"/>
      <c r="Q41" s="746"/>
      <c r="R41" s="746"/>
      <c r="S41" s="752" t="s">
        <v>36</v>
      </c>
      <c r="T41" s="753"/>
      <c r="U41" s="752" t="s">
        <v>37</v>
      </c>
      <c r="V41" s="758"/>
      <c r="W41" s="786" t="s">
        <v>15</v>
      </c>
      <c r="X41" s="787"/>
    </row>
    <row r="42" spans="2:24" ht="16.5" thickBot="1">
      <c r="B42" s="721"/>
      <c r="C42" s="721"/>
      <c r="D42" s="744"/>
      <c r="E42" s="744"/>
      <c r="F42" s="746"/>
      <c r="G42" s="746"/>
      <c r="H42" s="746"/>
      <c r="I42" s="746"/>
      <c r="J42" s="746"/>
      <c r="K42" s="746"/>
      <c r="L42" s="746"/>
      <c r="M42" s="746"/>
      <c r="N42" s="746"/>
      <c r="O42" s="746"/>
      <c r="P42" s="746"/>
      <c r="Q42" s="746"/>
      <c r="R42" s="746"/>
      <c r="S42" s="754"/>
      <c r="T42" s="755"/>
      <c r="U42" s="759"/>
      <c r="V42" s="760"/>
      <c r="W42" s="788"/>
      <c r="X42" s="789"/>
    </row>
    <row r="43" spans="2:24" ht="16.5" thickBot="1">
      <c r="B43" s="721"/>
      <c r="C43" s="721"/>
      <c r="D43" s="744"/>
      <c r="E43" s="744"/>
      <c r="F43" s="746"/>
      <c r="G43" s="746"/>
      <c r="H43" s="746"/>
      <c r="I43" s="746"/>
      <c r="J43" s="746"/>
      <c r="K43" s="746"/>
      <c r="L43" s="746"/>
      <c r="M43" s="746"/>
      <c r="N43" s="746"/>
      <c r="O43" s="746"/>
      <c r="P43" s="746"/>
      <c r="Q43" s="746"/>
      <c r="R43" s="746"/>
      <c r="S43" s="754"/>
      <c r="T43" s="755"/>
      <c r="U43" s="759"/>
      <c r="V43" s="760"/>
      <c r="W43" s="788"/>
      <c r="X43" s="789"/>
    </row>
    <row r="44" spans="2:24" ht="16.5" thickBot="1">
      <c r="B44" s="721"/>
      <c r="C44" s="721"/>
      <c r="D44" s="744"/>
      <c r="E44" s="744"/>
      <c r="F44" s="746"/>
      <c r="G44" s="746"/>
      <c r="H44" s="746"/>
      <c r="I44" s="746"/>
      <c r="J44" s="746"/>
      <c r="K44" s="746"/>
      <c r="L44" s="746"/>
      <c r="M44" s="746"/>
      <c r="N44" s="746"/>
      <c r="O44" s="746"/>
      <c r="P44" s="746"/>
      <c r="Q44" s="746"/>
      <c r="R44" s="746"/>
      <c r="S44" s="756"/>
      <c r="T44" s="757"/>
      <c r="U44" s="761"/>
      <c r="V44" s="762"/>
      <c r="W44" s="790"/>
      <c r="X44" s="791"/>
    </row>
    <row r="45" spans="2:24" ht="16.5" thickBot="1">
      <c r="B45" s="722"/>
      <c r="C45" s="722"/>
      <c r="D45" s="744"/>
      <c r="E45" s="744"/>
      <c r="F45" s="747"/>
      <c r="G45" s="747"/>
      <c r="H45" s="747"/>
      <c r="I45" s="747"/>
      <c r="J45" s="747"/>
      <c r="K45" s="747"/>
      <c r="L45" s="747"/>
      <c r="M45" s="747"/>
      <c r="N45" s="747"/>
      <c r="O45" s="747"/>
      <c r="P45" s="747"/>
      <c r="Q45" s="747"/>
      <c r="R45" s="747"/>
      <c r="S45" s="11" t="s">
        <v>18</v>
      </c>
      <c r="T45" s="11" t="s">
        <v>19</v>
      </c>
      <c r="U45" s="11" t="s">
        <v>18</v>
      </c>
      <c r="V45" s="11" t="s">
        <v>19</v>
      </c>
      <c r="W45" s="11">
        <v>3</v>
      </c>
      <c r="X45" s="11">
        <v>4</v>
      </c>
    </row>
    <row r="46" spans="2:24" ht="16.5" thickBot="1">
      <c r="B46" s="43">
        <v>1</v>
      </c>
      <c r="C46" s="5" t="s">
        <v>57</v>
      </c>
      <c r="D46" s="12" t="s">
        <v>55</v>
      </c>
      <c r="E46" s="13">
        <v>3</v>
      </c>
      <c r="F46" s="12">
        <f t="shared" ref="F46:F58" si="2">SUM(G46:L46)</f>
        <v>36</v>
      </c>
      <c r="G46" s="14">
        <v>20</v>
      </c>
      <c r="H46" s="14"/>
      <c r="I46" s="14"/>
      <c r="J46" s="14"/>
      <c r="K46" s="14">
        <v>16</v>
      </c>
      <c r="L46" s="15"/>
      <c r="M46" s="14" t="s">
        <v>56</v>
      </c>
      <c r="N46" s="14"/>
      <c r="O46" s="15"/>
      <c r="P46" s="14">
        <v>7</v>
      </c>
      <c r="Q46" s="14"/>
      <c r="R46" s="15"/>
      <c r="S46" s="14">
        <v>20</v>
      </c>
      <c r="T46" s="14">
        <v>16</v>
      </c>
      <c r="U46" s="14"/>
      <c r="V46" s="15"/>
      <c r="W46" s="14">
        <v>7</v>
      </c>
      <c r="X46" s="15"/>
    </row>
    <row r="47" spans="2:24" ht="16.5" thickBot="1">
      <c r="B47" s="43">
        <v>2</v>
      </c>
      <c r="C47" s="6" t="s">
        <v>96</v>
      </c>
      <c r="D47" s="13" t="s">
        <v>21</v>
      </c>
      <c r="E47" s="13">
        <v>3</v>
      </c>
      <c r="F47" s="13">
        <f t="shared" si="2"/>
        <v>16</v>
      </c>
      <c r="G47" s="14"/>
      <c r="H47" s="14">
        <v>16</v>
      </c>
      <c r="I47" s="14"/>
      <c r="J47" s="14"/>
      <c r="K47" s="14"/>
      <c r="L47" s="15"/>
      <c r="M47" s="14" t="s">
        <v>56</v>
      </c>
      <c r="N47" s="14"/>
      <c r="O47" s="15"/>
      <c r="P47" s="14">
        <v>5</v>
      </c>
      <c r="Q47" s="14"/>
      <c r="R47" s="15"/>
      <c r="S47" s="14"/>
      <c r="T47" s="14">
        <v>16</v>
      </c>
      <c r="U47" s="14"/>
      <c r="V47" s="15"/>
      <c r="W47" s="14">
        <v>5</v>
      </c>
      <c r="X47" s="15"/>
    </row>
    <row r="48" spans="2:24" ht="34.5" customHeight="1" thickBot="1">
      <c r="B48" s="43">
        <v>3</v>
      </c>
      <c r="C48" s="6" t="s">
        <v>97</v>
      </c>
      <c r="D48" s="13" t="s">
        <v>21</v>
      </c>
      <c r="E48" s="13">
        <v>3</v>
      </c>
      <c r="F48" s="13">
        <f t="shared" si="2"/>
        <v>36</v>
      </c>
      <c r="G48" s="14">
        <v>20</v>
      </c>
      <c r="H48" s="14"/>
      <c r="I48" s="14"/>
      <c r="J48" s="14"/>
      <c r="K48" s="14">
        <v>16</v>
      </c>
      <c r="L48" s="15"/>
      <c r="M48" s="14" t="s">
        <v>56</v>
      </c>
      <c r="N48" s="14"/>
      <c r="O48" s="15"/>
      <c r="P48" s="14">
        <v>6</v>
      </c>
      <c r="Q48" s="14"/>
      <c r="R48" s="15"/>
      <c r="S48" s="14">
        <v>20</v>
      </c>
      <c r="T48" s="14">
        <v>16</v>
      </c>
      <c r="U48" s="14"/>
      <c r="V48" s="15"/>
      <c r="W48" s="14">
        <v>6</v>
      </c>
      <c r="X48" s="15"/>
    </row>
    <row r="49" spans="2:24" ht="16.5" thickBot="1">
      <c r="B49" s="43">
        <v>4</v>
      </c>
      <c r="C49" s="6" t="s">
        <v>89</v>
      </c>
      <c r="D49" s="47" t="s">
        <v>21</v>
      </c>
      <c r="E49" s="47" t="s">
        <v>244</v>
      </c>
      <c r="F49" s="47">
        <f t="shared" si="2"/>
        <v>60</v>
      </c>
      <c r="G49" s="18"/>
      <c r="H49" s="18"/>
      <c r="I49" s="18"/>
      <c r="J49" s="18"/>
      <c r="K49" s="18">
        <v>60</v>
      </c>
      <c r="L49" s="15"/>
      <c r="M49" s="14" t="s">
        <v>56</v>
      </c>
      <c r="N49" s="14"/>
      <c r="O49" s="15"/>
      <c r="P49" s="14">
        <v>4</v>
      </c>
      <c r="Q49" s="14"/>
      <c r="R49" s="15"/>
      <c r="S49" s="14"/>
      <c r="T49" s="14">
        <v>30</v>
      </c>
      <c r="U49" s="14"/>
      <c r="V49" s="15">
        <v>30</v>
      </c>
      <c r="W49" s="14">
        <v>2</v>
      </c>
      <c r="X49" s="15">
        <v>2</v>
      </c>
    </row>
    <row r="50" spans="2:24" ht="16.5" thickBot="1">
      <c r="B50" s="43">
        <v>5</v>
      </c>
      <c r="C50" s="6" t="s">
        <v>98</v>
      </c>
      <c r="D50" s="13" t="s">
        <v>21</v>
      </c>
      <c r="E50" s="13">
        <v>3</v>
      </c>
      <c r="F50" s="13">
        <f t="shared" si="2"/>
        <v>36</v>
      </c>
      <c r="G50" s="14">
        <v>20</v>
      </c>
      <c r="H50" s="14"/>
      <c r="I50" s="14"/>
      <c r="J50" s="14"/>
      <c r="K50" s="14">
        <v>16</v>
      </c>
      <c r="L50" s="15"/>
      <c r="M50" s="14" t="s">
        <v>56</v>
      </c>
      <c r="N50" s="14"/>
      <c r="O50" s="15"/>
      <c r="P50" s="14">
        <v>6</v>
      </c>
      <c r="Q50" s="14"/>
      <c r="R50" s="15"/>
      <c r="S50" s="14">
        <v>20</v>
      </c>
      <c r="T50" s="14">
        <v>16</v>
      </c>
      <c r="U50" s="14"/>
      <c r="V50" s="15"/>
      <c r="W50" s="14">
        <v>6</v>
      </c>
      <c r="X50" s="15"/>
    </row>
    <row r="51" spans="2:24" ht="16.5" thickBot="1">
      <c r="B51" s="43">
        <v>6</v>
      </c>
      <c r="C51" s="6" t="s">
        <v>59</v>
      </c>
      <c r="D51" s="13" t="s">
        <v>21</v>
      </c>
      <c r="E51" s="13">
        <v>3</v>
      </c>
      <c r="F51" s="13">
        <f t="shared" si="2"/>
        <v>16</v>
      </c>
      <c r="G51" s="14"/>
      <c r="H51" s="14">
        <v>16</v>
      </c>
      <c r="I51" s="14"/>
      <c r="J51" s="14"/>
      <c r="K51" s="14"/>
      <c r="L51" s="15"/>
      <c r="M51" s="14" t="s">
        <v>56</v>
      </c>
      <c r="N51" s="14"/>
      <c r="O51" s="15"/>
      <c r="P51" s="14">
        <v>4</v>
      </c>
      <c r="Q51" s="14"/>
      <c r="R51" s="15"/>
      <c r="S51" s="14"/>
      <c r="T51" s="14">
        <v>16</v>
      </c>
      <c r="U51" s="14"/>
      <c r="V51" s="15"/>
      <c r="W51" s="14">
        <v>4</v>
      </c>
      <c r="X51" s="15"/>
    </row>
    <row r="52" spans="2:24" ht="16.5" thickBot="1">
      <c r="B52" s="43">
        <v>7</v>
      </c>
      <c r="C52" s="6" t="s">
        <v>99</v>
      </c>
      <c r="D52" s="13" t="s">
        <v>21</v>
      </c>
      <c r="E52" s="13">
        <v>4</v>
      </c>
      <c r="F52" s="13">
        <f t="shared" si="2"/>
        <v>36</v>
      </c>
      <c r="G52" s="14">
        <v>20</v>
      </c>
      <c r="H52" s="14"/>
      <c r="I52" s="14"/>
      <c r="J52" s="14"/>
      <c r="K52" s="14">
        <v>16</v>
      </c>
      <c r="L52" s="15"/>
      <c r="M52" s="14" t="s">
        <v>56</v>
      </c>
      <c r="N52" s="14"/>
      <c r="O52" s="15"/>
      <c r="P52" s="14">
        <v>4</v>
      </c>
      <c r="Q52" s="14"/>
      <c r="R52" s="20"/>
      <c r="S52" s="14"/>
      <c r="T52" s="14"/>
      <c r="U52" s="14">
        <v>20</v>
      </c>
      <c r="V52" s="15">
        <v>16</v>
      </c>
      <c r="W52" s="14"/>
      <c r="X52" s="15">
        <v>4</v>
      </c>
    </row>
    <row r="53" spans="2:24" ht="16.5" thickBot="1">
      <c r="B53" s="43">
        <v>8</v>
      </c>
      <c r="C53" s="6" t="s">
        <v>61</v>
      </c>
      <c r="D53" s="13" t="s">
        <v>55</v>
      </c>
      <c r="E53" s="13">
        <v>4</v>
      </c>
      <c r="F53" s="13">
        <f t="shared" si="2"/>
        <v>36</v>
      </c>
      <c r="G53" s="14">
        <v>20</v>
      </c>
      <c r="H53" s="14"/>
      <c r="I53" s="14"/>
      <c r="J53" s="14"/>
      <c r="K53" s="14">
        <v>16</v>
      </c>
      <c r="L53" s="15"/>
      <c r="M53" s="14" t="s">
        <v>56</v>
      </c>
      <c r="N53" s="14"/>
      <c r="O53" s="15"/>
      <c r="P53" s="14">
        <v>4</v>
      </c>
      <c r="Q53" s="14"/>
      <c r="R53" s="15"/>
      <c r="S53" s="14"/>
      <c r="T53" s="14"/>
      <c r="U53" s="14">
        <v>20</v>
      </c>
      <c r="V53" s="74">
        <v>16</v>
      </c>
      <c r="W53" s="35"/>
      <c r="X53" s="15">
        <v>4</v>
      </c>
    </row>
    <row r="54" spans="2:24" ht="16.5" thickBot="1">
      <c r="B54" s="43">
        <v>9</v>
      </c>
      <c r="C54" s="7" t="s">
        <v>100</v>
      </c>
      <c r="D54" s="13" t="s">
        <v>21</v>
      </c>
      <c r="E54" s="13" t="s">
        <v>195</v>
      </c>
      <c r="F54" s="13">
        <f>SUM(G54:L54)</f>
        <v>36</v>
      </c>
      <c r="G54" s="14">
        <v>20</v>
      </c>
      <c r="H54" s="14">
        <v>16</v>
      </c>
      <c r="I54" s="14"/>
      <c r="J54" s="14"/>
      <c r="K54" s="25"/>
      <c r="L54" s="15"/>
      <c r="M54" s="14"/>
      <c r="N54" s="14" t="s">
        <v>56</v>
      </c>
      <c r="O54" s="15"/>
      <c r="P54" s="14"/>
      <c r="Q54" s="14">
        <v>6</v>
      </c>
      <c r="R54" s="15"/>
      <c r="S54" s="14"/>
      <c r="T54" s="14"/>
      <c r="U54" s="14">
        <v>20</v>
      </c>
      <c r="V54" s="74">
        <v>16</v>
      </c>
      <c r="W54" s="75"/>
      <c r="X54" s="15">
        <v>6</v>
      </c>
    </row>
    <row r="55" spans="2:24" ht="16.5" thickBot="1">
      <c r="B55" s="43">
        <v>10</v>
      </c>
      <c r="C55" s="5" t="s">
        <v>58</v>
      </c>
      <c r="D55" s="13" t="s">
        <v>55</v>
      </c>
      <c r="E55" s="13">
        <v>4</v>
      </c>
      <c r="F55" s="13">
        <f t="shared" si="2"/>
        <v>16</v>
      </c>
      <c r="G55" s="18"/>
      <c r="H55" s="18">
        <v>16</v>
      </c>
      <c r="I55" s="25"/>
      <c r="J55" s="25"/>
      <c r="K55" s="25"/>
      <c r="L55" s="76"/>
      <c r="M55" s="18" t="s">
        <v>56</v>
      </c>
      <c r="N55" s="25"/>
      <c r="O55" s="76"/>
      <c r="P55" s="18">
        <v>2</v>
      </c>
      <c r="Q55" s="25"/>
      <c r="R55" s="76"/>
      <c r="S55" s="14"/>
      <c r="T55" s="14"/>
      <c r="U55" s="14"/>
      <c r="V55" s="74">
        <v>16</v>
      </c>
      <c r="W55" s="39"/>
      <c r="X55" s="15">
        <v>2</v>
      </c>
    </row>
    <row r="56" spans="2:24" ht="16.5" thickBot="1">
      <c r="B56" s="43">
        <v>11</v>
      </c>
      <c r="C56" s="5" t="s">
        <v>45</v>
      </c>
      <c r="D56" s="13" t="s">
        <v>21</v>
      </c>
      <c r="E56" s="13">
        <v>4</v>
      </c>
      <c r="F56" s="13">
        <f t="shared" si="2"/>
        <v>90</v>
      </c>
      <c r="G56" s="14"/>
      <c r="H56" s="14"/>
      <c r="I56" s="14"/>
      <c r="J56" s="14"/>
      <c r="K56" s="14"/>
      <c r="L56" s="15">
        <v>90</v>
      </c>
      <c r="M56" s="14"/>
      <c r="N56" s="14" t="s">
        <v>56</v>
      </c>
      <c r="O56" s="15"/>
      <c r="P56" s="14"/>
      <c r="Q56" s="14">
        <v>5</v>
      </c>
      <c r="R56" s="15"/>
      <c r="S56" s="14"/>
      <c r="T56" s="14"/>
      <c r="U56" s="14"/>
      <c r="V56" s="74">
        <v>90</v>
      </c>
      <c r="W56" s="39"/>
      <c r="X56" s="15">
        <v>5</v>
      </c>
    </row>
    <row r="57" spans="2:24" ht="16.5" thickBot="1">
      <c r="B57" s="43">
        <v>12</v>
      </c>
      <c r="C57" s="6" t="s">
        <v>41</v>
      </c>
      <c r="D57" s="13" t="s">
        <v>21</v>
      </c>
      <c r="E57" s="13">
        <v>4</v>
      </c>
      <c r="F57" s="13">
        <f t="shared" si="2"/>
        <v>20</v>
      </c>
      <c r="G57" s="14"/>
      <c r="H57" s="14"/>
      <c r="I57" s="14"/>
      <c r="J57" s="14">
        <v>20</v>
      </c>
      <c r="K57" s="14"/>
      <c r="L57" s="15"/>
      <c r="M57" s="14"/>
      <c r="N57" s="14" t="s">
        <v>56</v>
      </c>
      <c r="O57" s="15"/>
      <c r="P57" s="14"/>
      <c r="Q57" s="14">
        <v>3</v>
      </c>
      <c r="R57" s="15"/>
      <c r="S57" s="14"/>
      <c r="T57" s="14"/>
      <c r="U57" s="14"/>
      <c r="V57" s="74">
        <v>20</v>
      </c>
      <c r="W57" s="39"/>
      <c r="X57" s="15">
        <v>3</v>
      </c>
    </row>
    <row r="58" spans="2:24" ht="16.5" thickBot="1">
      <c r="B58" s="43">
        <v>13</v>
      </c>
      <c r="C58" s="5" t="s">
        <v>101</v>
      </c>
      <c r="D58" s="13" t="s">
        <v>21</v>
      </c>
      <c r="E58" s="13">
        <v>4</v>
      </c>
      <c r="F58" s="13">
        <f t="shared" si="2"/>
        <v>36</v>
      </c>
      <c r="G58" s="14">
        <v>20</v>
      </c>
      <c r="H58" s="14"/>
      <c r="I58" s="14"/>
      <c r="J58" s="14"/>
      <c r="K58" s="14">
        <v>16</v>
      </c>
      <c r="L58" s="15"/>
      <c r="M58" s="14" t="s">
        <v>56</v>
      </c>
      <c r="N58" s="14"/>
      <c r="O58" s="15"/>
      <c r="P58" s="14">
        <v>4</v>
      </c>
      <c r="Q58" s="14"/>
      <c r="R58" s="15"/>
      <c r="S58" s="14"/>
      <c r="T58" s="14"/>
      <c r="U58" s="14">
        <v>20</v>
      </c>
      <c r="V58" s="74">
        <v>16</v>
      </c>
      <c r="W58" s="40"/>
      <c r="X58" s="15">
        <v>4</v>
      </c>
    </row>
    <row r="59" spans="2:24" ht="16.5" thickBot="1">
      <c r="B59" s="769" t="s">
        <v>22</v>
      </c>
      <c r="C59" s="770"/>
      <c r="D59" s="770"/>
      <c r="E59" s="771"/>
      <c r="F59" s="772">
        <f t="shared" ref="F59:L59" si="3">SUM(F46:F58)</f>
        <v>470</v>
      </c>
      <c r="G59" s="89">
        <f t="shared" si="3"/>
        <v>140</v>
      </c>
      <c r="H59" s="89">
        <f t="shared" si="3"/>
        <v>64</v>
      </c>
      <c r="I59" s="89">
        <f t="shared" si="3"/>
        <v>0</v>
      </c>
      <c r="J59" s="89">
        <f t="shared" si="3"/>
        <v>20</v>
      </c>
      <c r="K59" s="89">
        <f t="shared" si="3"/>
        <v>156</v>
      </c>
      <c r="L59" s="89">
        <f t="shared" si="3"/>
        <v>90</v>
      </c>
      <c r="M59" s="772"/>
      <c r="N59" s="772"/>
      <c r="O59" s="772"/>
      <c r="P59" s="772">
        <f t="shared" ref="P59:X59" si="4">SUM(P46:P58)</f>
        <v>46</v>
      </c>
      <c r="Q59" s="772">
        <f t="shared" si="4"/>
        <v>14</v>
      </c>
      <c r="R59" s="772">
        <f t="shared" si="4"/>
        <v>0</v>
      </c>
      <c r="S59" s="89">
        <f t="shared" si="4"/>
        <v>60</v>
      </c>
      <c r="T59" s="89">
        <f t="shared" si="4"/>
        <v>110</v>
      </c>
      <c r="U59" s="89">
        <f t="shared" si="4"/>
        <v>80</v>
      </c>
      <c r="V59" s="89">
        <f t="shared" si="4"/>
        <v>220</v>
      </c>
      <c r="W59" s="89">
        <f t="shared" si="4"/>
        <v>30</v>
      </c>
      <c r="X59" s="89">
        <f t="shared" si="4"/>
        <v>30</v>
      </c>
    </row>
    <row r="60" spans="2:24" ht="16.5" thickBot="1">
      <c r="B60" s="775" t="s">
        <v>35</v>
      </c>
      <c r="C60" s="776"/>
      <c r="D60" s="776"/>
      <c r="E60" s="777"/>
      <c r="F60" s="773"/>
      <c r="G60" s="723">
        <f>SUM(G59:L59)</f>
        <v>470</v>
      </c>
      <c r="H60" s="781"/>
      <c r="I60" s="781"/>
      <c r="J60" s="781"/>
      <c r="K60" s="781"/>
      <c r="L60" s="782"/>
      <c r="M60" s="773"/>
      <c r="N60" s="773"/>
      <c r="O60" s="773"/>
      <c r="P60" s="774"/>
      <c r="Q60" s="774"/>
      <c r="R60" s="774"/>
      <c r="S60" s="748">
        <f>SUM(S59:T59)</f>
        <v>170</v>
      </c>
      <c r="T60" s="750"/>
      <c r="U60" s="748">
        <f>SUM(U59:V59)</f>
        <v>300</v>
      </c>
      <c r="V60" s="750"/>
      <c r="W60" s="723" t="s">
        <v>23</v>
      </c>
      <c r="X60" s="724"/>
    </row>
    <row r="61" spans="2:24" ht="16.5" thickBot="1">
      <c r="B61" s="778"/>
      <c r="C61" s="779"/>
      <c r="D61" s="779"/>
      <c r="E61" s="780"/>
      <c r="F61" s="774"/>
      <c r="G61" s="783"/>
      <c r="H61" s="784"/>
      <c r="I61" s="784"/>
      <c r="J61" s="784"/>
      <c r="K61" s="784"/>
      <c r="L61" s="785"/>
      <c r="M61" s="774"/>
      <c r="N61" s="774"/>
      <c r="O61" s="774"/>
      <c r="P61" s="748">
        <f>SUM(P59:R60)</f>
        <v>60</v>
      </c>
      <c r="Q61" s="749"/>
      <c r="R61" s="750"/>
      <c r="S61" s="748">
        <f>SUM(S60:V60)</f>
        <v>470</v>
      </c>
      <c r="T61" s="749"/>
      <c r="U61" s="749"/>
      <c r="V61" s="750"/>
      <c r="W61" s="727">
        <f>SUM(W59:X59)</f>
        <v>60</v>
      </c>
      <c r="X61" s="728"/>
    </row>
    <row r="63" spans="2:24" ht="126" customHeight="1"/>
    <row r="64" spans="2:24">
      <c r="C64" s="8" t="s">
        <v>24</v>
      </c>
    </row>
    <row r="65" spans="2:24">
      <c r="C65" s="8" t="s">
        <v>25</v>
      </c>
    </row>
    <row r="66" spans="2:24" ht="15.75" customHeight="1">
      <c r="C66" s="8" t="s">
        <v>26</v>
      </c>
      <c r="D66" s="719" t="s">
        <v>311</v>
      </c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19"/>
      <c r="X66" s="719"/>
    </row>
    <row r="67" spans="2:24" ht="18.75" customHeight="1" thickBot="1">
      <c r="C67" s="81" t="s">
        <v>320</v>
      </c>
      <c r="D67" s="719" t="s">
        <v>340</v>
      </c>
      <c r="E67" s="719"/>
      <c r="F67" s="719"/>
      <c r="G67" s="719"/>
      <c r="H67" s="719"/>
      <c r="I67" s="719"/>
      <c r="J67" s="719"/>
      <c r="K67" s="719"/>
      <c r="L67" s="719"/>
      <c r="M67" s="719"/>
      <c r="N67" s="719"/>
      <c r="O67" s="719"/>
      <c r="P67" s="719"/>
      <c r="Q67" s="719"/>
      <c r="R67" s="719"/>
      <c r="S67" s="719"/>
      <c r="T67" s="719"/>
      <c r="U67" s="719"/>
      <c r="V67" s="719"/>
      <c r="W67" s="719"/>
      <c r="X67" s="719"/>
    </row>
    <row r="68" spans="2:24" ht="15.75" customHeight="1">
      <c r="B68" s="720" t="s">
        <v>94</v>
      </c>
      <c r="C68" s="720" t="s">
        <v>95</v>
      </c>
      <c r="D68" s="723" t="s">
        <v>28</v>
      </c>
      <c r="E68" s="724"/>
      <c r="F68" s="723" t="s">
        <v>93</v>
      </c>
      <c r="G68" s="729"/>
      <c r="H68" s="729"/>
      <c r="I68" s="729"/>
      <c r="J68" s="729"/>
      <c r="K68" s="729"/>
      <c r="L68" s="729"/>
      <c r="M68" s="729"/>
      <c r="N68" s="729"/>
      <c r="O68" s="724"/>
      <c r="P68" s="723" t="s">
        <v>92</v>
      </c>
      <c r="Q68" s="732"/>
      <c r="R68" s="733"/>
      <c r="S68" s="723" t="s">
        <v>0</v>
      </c>
      <c r="T68" s="729"/>
      <c r="U68" s="729"/>
      <c r="V68" s="724"/>
      <c r="W68" s="723" t="s">
        <v>1</v>
      </c>
      <c r="X68" s="724"/>
    </row>
    <row r="69" spans="2:24" ht="15" customHeight="1">
      <c r="B69" s="721"/>
      <c r="C69" s="721"/>
      <c r="D69" s="725"/>
      <c r="E69" s="726"/>
      <c r="F69" s="725"/>
      <c r="G69" s="730"/>
      <c r="H69" s="730"/>
      <c r="I69" s="730"/>
      <c r="J69" s="730"/>
      <c r="K69" s="730"/>
      <c r="L69" s="730"/>
      <c r="M69" s="730"/>
      <c r="N69" s="730"/>
      <c r="O69" s="726"/>
      <c r="P69" s="734"/>
      <c r="Q69" s="735"/>
      <c r="R69" s="736"/>
      <c r="S69" s="725"/>
      <c r="T69" s="730"/>
      <c r="U69" s="730"/>
      <c r="V69" s="726"/>
      <c r="W69" s="725"/>
      <c r="X69" s="726"/>
    </row>
    <row r="70" spans="2:24" ht="16.5" thickBot="1">
      <c r="B70" s="721"/>
      <c r="C70" s="721"/>
      <c r="D70" s="727"/>
      <c r="E70" s="728"/>
      <c r="F70" s="727"/>
      <c r="G70" s="731"/>
      <c r="H70" s="731"/>
      <c r="I70" s="731"/>
      <c r="J70" s="731"/>
      <c r="K70" s="731"/>
      <c r="L70" s="731"/>
      <c r="M70" s="731"/>
      <c r="N70" s="731"/>
      <c r="O70" s="728"/>
      <c r="P70" s="737"/>
      <c r="Q70" s="738"/>
      <c r="R70" s="739"/>
      <c r="S70" s="727"/>
      <c r="T70" s="731"/>
      <c r="U70" s="731"/>
      <c r="V70" s="728"/>
      <c r="W70" s="727"/>
      <c r="X70" s="728"/>
    </row>
    <row r="71" spans="2:24" ht="15.75" customHeight="1" thickBot="1">
      <c r="B71" s="721"/>
      <c r="C71" s="721"/>
      <c r="D71" s="745" t="s">
        <v>16</v>
      </c>
      <c r="E71" s="745" t="s">
        <v>17</v>
      </c>
      <c r="F71" s="745" t="s">
        <v>2</v>
      </c>
      <c r="G71" s="748" t="s">
        <v>90</v>
      </c>
      <c r="H71" s="749"/>
      <c r="I71" s="749"/>
      <c r="J71" s="749"/>
      <c r="K71" s="749"/>
      <c r="L71" s="750"/>
      <c r="M71" s="748" t="s">
        <v>91</v>
      </c>
      <c r="N71" s="749"/>
      <c r="O71" s="750"/>
      <c r="P71" s="745" t="s">
        <v>3</v>
      </c>
      <c r="Q71" s="745" t="s">
        <v>4</v>
      </c>
      <c r="R71" s="745" t="s">
        <v>5</v>
      </c>
      <c r="S71" s="740" t="s">
        <v>44</v>
      </c>
      <c r="T71" s="751"/>
      <c r="U71" s="751"/>
      <c r="V71" s="741"/>
      <c r="W71" s="740" t="s">
        <v>44</v>
      </c>
      <c r="X71" s="741"/>
    </row>
    <row r="72" spans="2:24" ht="15" customHeight="1">
      <c r="B72" s="721"/>
      <c r="C72" s="721"/>
      <c r="D72" s="746"/>
      <c r="E72" s="746"/>
      <c r="F72" s="746"/>
      <c r="G72" s="745" t="s">
        <v>7</v>
      </c>
      <c r="H72" s="745" t="s">
        <v>8</v>
      </c>
      <c r="I72" s="745" t="s">
        <v>9</v>
      </c>
      <c r="J72" s="745" t="s">
        <v>10</v>
      </c>
      <c r="K72" s="745" t="s">
        <v>11</v>
      </c>
      <c r="L72" s="745" t="s">
        <v>12</v>
      </c>
      <c r="M72" s="745" t="s">
        <v>3</v>
      </c>
      <c r="N72" s="745" t="s">
        <v>4</v>
      </c>
      <c r="O72" s="745" t="s">
        <v>5</v>
      </c>
      <c r="P72" s="746"/>
      <c r="Q72" s="746"/>
      <c r="R72" s="746"/>
      <c r="S72" s="752" t="s">
        <v>42</v>
      </c>
      <c r="T72" s="753"/>
      <c r="U72" s="752" t="s">
        <v>43</v>
      </c>
      <c r="V72" s="758"/>
      <c r="W72" s="786" t="s">
        <v>15</v>
      </c>
      <c r="X72" s="787"/>
    </row>
    <row r="73" spans="2:24">
      <c r="B73" s="721"/>
      <c r="C73" s="721"/>
      <c r="D73" s="746"/>
      <c r="E73" s="746"/>
      <c r="F73" s="746"/>
      <c r="G73" s="746"/>
      <c r="H73" s="746"/>
      <c r="I73" s="746"/>
      <c r="J73" s="746"/>
      <c r="K73" s="746"/>
      <c r="L73" s="746"/>
      <c r="M73" s="746"/>
      <c r="N73" s="746"/>
      <c r="O73" s="746"/>
      <c r="P73" s="746"/>
      <c r="Q73" s="746"/>
      <c r="R73" s="746"/>
      <c r="S73" s="754"/>
      <c r="T73" s="755"/>
      <c r="U73" s="759"/>
      <c r="V73" s="760"/>
      <c r="W73" s="788"/>
      <c r="X73" s="789"/>
    </row>
    <row r="74" spans="2:24">
      <c r="B74" s="721"/>
      <c r="C74" s="721"/>
      <c r="D74" s="746"/>
      <c r="E74" s="746"/>
      <c r="F74" s="746"/>
      <c r="G74" s="746"/>
      <c r="H74" s="746"/>
      <c r="I74" s="746"/>
      <c r="J74" s="746"/>
      <c r="K74" s="746"/>
      <c r="L74" s="746"/>
      <c r="M74" s="746"/>
      <c r="N74" s="746"/>
      <c r="O74" s="746"/>
      <c r="P74" s="746"/>
      <c r="Q74" s="746"/>
      <c r="R74" s="746"/>
      <c r="S74" s="754"/>
      <c r="T74" s="755"/>
      <c r="U74" s="759"/>
      <c r="V74" s="760"/>
      <c r="W74" s="788"/>
      <c r="X74" s="789"/>
    </row>
    <row r="75" spans="2:24" ht="15.75" customHeight="1" thickBot="1">
      <c r="B75" s="721"/>
      <c r="C75" s="721"/>
      <c r="D75" s="746"/>
      <c r="E75" s="746"/>
      <c r="F75" s="746"/>
      <c r="G75" s="746"/>
      <c r="H75" s="746"/>
      <c r="I75" s="746"/>
      <c r="J75" s="746"/>
      <c r="K75" s="746"/>
      <c r="L75" s="746"/>
      <c r="M75" s="746"/>
      <c r="N75" s="746"/>
      <c r="O75" s="746"/>
      <c r="P75" s="746"/>
      <c r="Q75" s="746"/>
      <c r="R75" s="746"/>
      <c r="S75" s="756"/>
      <c r="T75" s="757"/>
      <c r="U75" s="761"/>
      <c r="V75" s="762"/>
      <c r="W75" s="790"/>
      <c r="X75" s="791"/>
    </row>
    <row r="76" spans="2:24" ht="16.5" thickBot="1">
      <c r="B76" s="722"/>
      <c r="C76" s="722"/>
      <c r="D76" s="747"/>
      <c r="E76" s="747"/>
      <c r="F76" s="747"/>
      <c r="G76" s="747"/>
      <c r="H76" s="747"/>
      <c r="I76" s="747"/>
      <c r="J76" s="747"/>
      <c r="K76" s="747"/>
      <c r="L76" s="747"/>
      <c r="M76" s="747"/>
      <c r="N76" s="747"/>
      <c r="O76" s="747"/>
      <c r="P76" s="747"/>
      <c r="Q76" s="747"/>
      <c r="R76" s="747"/>
      <c r="S76" s="11" t="s">
        <v>18</v>
      </c>
      <c r="T76" s="11" t="s">
        <v>19</v>
      </c>
      <c r="U76" s="11" t="s">
        <v>18</v>
      </c>
      <c r="V76" s="11" t="s">
        <v>19</v>
      </c>
      <c r="W76" s="11" t="s">
        <v>135</v>
      </c>
      <c r="X76" s="11" t="s">
        <v>252</v>
      </c>
    </row>
    <row r="77" spans="2:24" ht="16.5" thickBot="1">
      <c r="B77" s="43">
        <v>1</v>
      </c>
      <c r="C77" s="6" t="s">
        <v>89</v>
      </c>
      <c r="D77" s="47" t="s">
        <v>55</v>
      </c>
      <c r="E77" s="47" t="s">
        <v>244</v>
      </c>
      <c r="F77" s="47">
        <f>SUM(G77:L77)</f>
        <v>30</v>
      </c>
      <c r="G77" s="18"/>
      <c r="H77" s="18"/>
      <c r="I77" s="18"/>
      <c r="J77" s="18"/>
      <c r="K77" s="18">
        <v>30</v>
      </c>
      <c r="L77" s="37"/>
      <c r="M77" s="18" t="s">
        <v>56</v>
      </c>
      <c r="N77" s="14"/>
      <c r="O77" s="15"/>
      <c r="P77" s="14">
        <f>2+4</f>
        <v>6</v>
      </c>
      <c r="Q77" s="14"/>
      <c r="R77" s="15"/>
      <c r="S77" s="14"/>
      <c r="T77" s="14">
        <v>30</v>
      </c>
      <c r="U77" s="14"/>
      <c r="V77" s="15"/>
      <c r="W77" s="14">
        <f>2+4</f>
        <v>6</v>
      </c>
      <c r="X77" s="15"/>
    </row>
    <row r="78" spans="2:24" ht="16.5" thickBot="1">
      <c r="B78" s="43">
        <v>2</v>
      </c>
      <c r="C78" s="5" t="s">
        <v>62</v>
      </c>
      <c r="D78" s="13" t="s">
        <v>21</v>
      </c>
      <c r="E78" s="13">
        <v>5</v>
      </c>
      <c r="F78" s="13">
        <f t="shared" ref="F78:F90" si="5">SUM(G78:L78)</f>
        <v>16</v>
      </c>
      <c r="G78" s="14"/>
      <c r="H78" s="14">
        <v>16</v>
      </c>
      <c r="I78" s="14"/>
      <c r="J78" s="14"/>
      <c r="K78" s="14"/>
      <c r="L78" s="15"/>
      <c r="M78" s="14" t="s">
        <v>56</v>
      </c>
      <c r="N78" s="14"/>
      <c r="O78" s="15"/>
      <c r="P78" s="14">
        <v>1</v>
      </c>
      <c r="Q78" s="14"/>
      <c r="R78" s="15"/>
      <c r="S78" s="14"/>
      <c r="T78" s="14">
        <v>16</v>
      </c>
      <c r="U78" s="14"/>
      <c r="V78" s="15"/>
      <c r="W78" s="14">
        <v>1</v>
      </c>
      <c r="X78" s="15"/>
    </row>
    <row r="79" spans="2:24" ht="16.5" thickBot="1">
      <c r="B79" s="43">
        <v>3</v>
      </c>
      <c r="C79" s="6" t="s">
        <v>63</v>
      </c>
      <c r="D79" s="13" t="s">
        <v>21</v>
      </c>
      <c r="E79" s="13">
        <v>5</v>
      </c>
      <c r="F79" s="13">
        <f t="shared" si="5"/>
        <v>36</v>
      </c>
      <c r="G79" s="14">
        <v>20</v>
      </c>
      <c r="H79" s="14"/>
      <c r="I79" s="14"/>
      <c r="J79" s="14"/>
      <c r="K79" s="14">
        <v>16</v>
      </c>
      <c r="L79" s="15"/>
      <c r="M79" s="14" t="s">
        <v>56</v>
      </c>
      <c r="N79" s="14"/>
      <c r="O79" s="15"/>
      <c r="P79" s="14">
        <v>3</v>
      </c>
      <c r="Q79" s="14"/>
      <c r="R79" s="15"/>
      <c r="S79" s="14">
        <v>20</v>
      </c>
      <c r="T79" s="14">
        <v>16</v>
      </c>
      <c r="U79" s="14"/>
      <c r="V79" s="15"/>
      <c r="W79" s="14">
        <v>3</v>
      </c>
      <c r="X79" s="15"/>
    </row>
    <row r="80" spans="2:24" ht="16.5" thickBot="1">
      <c r="B80" s="43">
        <v>4</v>
      </c>
      <c r="C80" s="6" t="s">
        <v>64</v>
      </c>
      <c r="D80" s="13" t="s">
        <v>55</v>
      </c>
      <c r="E80" s="13">
        <v>5</v>
      </c>
      <c r="F80" s="13">
        <f t="shared" si="5"/>
        <v>36</v>
      </c>
      <c r="G80" s="14">
        <v>20</v>
      </c>
      <c r="H80" s="14"/>
      <c r="I80" s="14"/>
      <c r="J80" s="14"/>
      <c r="K80" s="14">
        <v>16</v>
      </c>
      <c r="L80" s="15"/>
      <c r="M80" s="14" t="s">
        <v>56</v>
      </c>
      <c r="N80" s="14"/>
      <c r="O80" s="15"/>
      <c r="P80" s="14">
        <v>4</v>
      </c>
      <c r="Q80" s="14"/>
      <c r="R80" s="15"/>
      <c r="S80" s="14">
        <v>20</v>
      </c>
      <c r="T80" s="14">
        <v>16</v>
      </c>
      <c r="U80" s="14"/>
      <c r="V80" s="15"/>
      <c r="W80" s="14">
        <v>4</v>
      </c>
      <c r="X80" s="15"/>
    </row>
    <row r="81" spans="2:24" ht="16.5" thickBot="1">
      <c r="B81" s="43">
        <v>5</v>
      </c>
      <c r="C81" s="7" t="s">
        <v>102</v>
      </c>
      <c r="D81" s="13"/>
      <c r="E81" s="13" t="s">
        <v>195</v>
      </c>
      <c r="F81" s="13">
        <f t="shared" si="5"/>
        <v>76</v>
      </c>
      <c r="G81" s="14">
        <v>60</v>
      </c>
      <c r="H81" s="14"/>
      <c r="I81" s="14"/>
      <c r="J81" s="14"/>
      <c r="K81" s="14">
        <v>16</v>
      </c>
      <c r="L81" s="15"/>
      <c r="M81" s="14"/>
      <c r="N81" s="14" t="s">
        <v>56</v>
      </c>
      <c r="O81" s="15"/>
      <c r="P81" s="14"/>
      <c r="Q81" s="14">
        <v>9</v>
      </c>
      <c r="R81" s="15"/>
      <c r="S81" s="14">
        <v>60</v>
      </c>
      <c r="T81" s="14">
        <v>16</v>
      </c>
      <c r="U81" s="14"/>
      <c r="V81" s="15"/>
      <c r="W81" s="14">
        <v>9</v>
      </c>
      <c r="X81" s="15"/>
    </row>
    <row r="82" spans="2:24" ht="16.5" thickBot="1">
      <c r="B82" s="43">
        <v>6</v>
      </c>
      <c r="C82" s="6" t="s">
        <v>65</v>
      </c>
      <c r="D82" s="13" t="s">
        <v>21</v>
      </c>
      <c r="E82" s="13">
        <v>5</v>
      </c>
      <c r="F82" s="13">
        <f t="shared" si="5"/>
        <v>16</v>
      </c>
      <c r="G82" s="14"/>
      <c r="H82" s="14">
        <v>16</v>
      </c>
      <c r="I82" s="14"/>
      <c r="J82" s="14"/>
      <c r="K82" s="14"/>
      <c r="L82" s="15"/>
      <c r="M82" s="14" t="s">
        <v>56</v>
      </c>
      <c r="N82" s="14"/>
      <c r="O82" s="15"/>
      <c r="P82" s="14">
        <v>1</v>
      </c>
      <c r="Q82" s="14"/>
      <c r="R82" s="15"/>
      <c r="S82" s="14"/>
      <c r="T82" s="14">
        <v>16</v>
      </c>
      <c r="U82" s="14"/>
      <c r="V82" s="15"/>
      <c r="W82" s="14">
        <v>1</v>
      </c>
      <c r="X82" s="76"/>
    </row>
    <row r="83" spans="2:24" ht="16.5" thickBot="1">
      <c r="B83" s="43">
        <v>7</v>
      </c>
      <c r="C83" s="6" t="s">
        <v>41</v>
      </c>
      <c r="D83" s="13" t="s">
        <v>21</v>
      </c>
      <c r="E83" s="13">
        <v>5</v>
      </c>
      <c r="F83" s="13">
        <f t="shared" si="5"/>
        <v>30</v>
      </c>
      <c r="G83" s="14"/>
      <c r="H83" s="14"/>
      <c r="I83" s="14"/>
      <c r="J83" s="14">
        <v>30</v>
      </c>
      <c r="K83" s="14"/>
      <c r="L83" s="15"/>
      <c r="M83" s="14"/>
      <c r="N83" s="14" t="s">
        <v>56</v>
      </c>
      <c r="O83" s="15"/>
      <c r="P83" s="14"/>
      <c r="Q83" s="14">
        <v>6</v>
      </c>
      <c r="R83" s="15"/>
      <c r="S83" s="14"/>
      <c r="T83" s="14">
        <v>30</v>
      </c>
      <c r="U83" s="14"/>
      <c r="V83" s="15"/>
      <c r="W83" s="14">
        <v>6</v>
      </c>
      <c r="X83" s="15"/>
    </row>
    <row r="84" spans="2:24" ht="32.25" thickBot="1">
      <c r="B84" s="43">
        <v>8</v>
      </c>
      <c r="C84" s="6" t="s">
        <v>253</v>
      </c>
      <c r="D84" s="13" t="s">
        <v>21</v>
      </c>
      <c r="E84" s="13">
        <v>6</v>
      </c>
      <c r="F84" s="13">
        <f t="shared" si="5"/>
        <v>16</v>
      </c>
      <c r="G84" s="14"/>
      <c r="H84" s="14">
        <v>16</v>
      </c>
      <c r="I84" s="14"/>
      <c r="J84" s="14"/>
      <c r="K84" s="14"/>
      <c r="L84" s="15"/>
      <c r="M84" s="14" t="s">
        <v>56</v>
      </c>
      <c r="N84" s="14"/>
      <c r="O84" s="15"/>
      <c r="P84" s="14">
        <v>3</v>
      </c>
      <c r="Q84" s="14"/>
      <c r="R84" s="15"/>
      <c r="S84" s="14"/>
      <c r="T84" s="14"/>
      <c r="U84" s="14"/>
      <c r="V84" s="15">
        <v>16</v>
      </c>
      <c r="W84" s="14"/>
      <c r="X84" s="15">
        <v>3</v>
      </c>
    </row>
    <row r="85" spans="2:24" ht="21" customHeight="1" thickBot="1">
      <c r="B85" s="43">
        <v>9</v>
      </c>
      <c r="C85" s="5" t="s">
        <v>66</v>
      </c>
      <c r="D85" s="13" t="s">
        <v>55</v>
      </c>
      <c r="E85" s="13">
        <v>6</v>
      </c>
      <c r="F85" s="13">
        <f t="shared" si="5"/>
        <v>36</v>
      </c>
      <c r="G85" s="14">
        <v>20</v>
      </c>
      <c r="H85" s="14"/>
      <c r="I85" s="14"/>
      <c r="J85" s="14"/>
      <c r="K85" s="14">
        <v>16</v>
      </c>
      <c r="L85" s="15"/>
      <c r="M85" s="14" t="s">
        <v>56</v>
      </c>
      <c r="N85" s="14"/>
      <c r="O85" s="15"/>
      <c r="P85" s="14">
        <v>4</v>
      </c>
      <c r="Q85" s="14"/>
      <c r="R85" s="15"/>
      <c r="S85" s="14"/>
      <c r="T85" s="14"/>
      <c r="U85" s="14">
        <v>20</v>
      </c>
      <c r="V85" s="15">
        <v>16</v>
      </c>
      <c r="W85" s="14"/>
      <c r="X85" s="15">
        <v>4</v>
      </c>
    </row>
    <row r="86" spans="2:24" ht="15.75" customHeight="1" thickBot="1">
      <c r="B86" s="43">
        <v>10</v>
      </c>
      <c r="C86" s="77" t="s">
        <v>254</v>
      </c>
      <c r="D86" s="13" t="s">
        <v>21</v>
      </c>
      <c r="E86" s="13">
        <v>6</v>
      </c>
      <c r="F86" s="13">
        <f t="shared" si="5"/>
        <v>16</v>
      </c>
      <c r="G86" s="14"/>
      <c r="H86" s="14"/>
      <c r="I86" s="14"/>
      <c r="J86" s="14"/>
      <c r="K86" s="14">
        <v>16</v>
      </c>
      <c r="L86" s="15"/>
      <c r="M86" s="14" t="s">
        <v>56</v>
      </c>
      <c r="N86" s="14"/>
      <c r="O86" s="15"/>
      <c r="P86" s="14">
        <v>2</v>
      </c>
      <c r="Q86" s="14"/>
      <c r="R86" s="15"/>
      <c r="S86" s="14"/>
      <c r="T86" s="14"/>
      <c r="U86" s="14"/>
      <c r="V86" s="15">
        <v>16</v>
      </c>
      <c r="W86" s="14"/>
      <c r="X86" s="15">
        <v>2</v>
      </c>
    </row>
    <row r="87" spans="2:24" ht="16.5" thickBot="1">
      <c r="B87" s="43">
        <v>11</v>
      </c>
      <c r="C87" s="6" t="s">
        <v>255</v>
      </c>
      <c r="D87" s="13" t="s">
        <v>21</v>
      </c>
      <c r="E87" s="13">
        <v>6</v>
      </c>
      <c r="F87" s="13">
        <f t="shared" si="5"/>
        <v>36</v>
      </c>
      <c r="G87" s="14">
        <v>20</v>
      </c>
      <c r="H87" s="14"/>
      <c r="I87" s="14"/>
      <c r="J87" s="14"/>
      <c r="K87" s="14">
        <v>16</v>
      </c>
      <c r="L87" s="15"/>
      <c r="M87" s="14" t="s">
        <v>56</v>
      </c>
      <c r="N87" s="14"/>
      <c r="O87" s="15"/>
      <c r="P87" s="14">
        <v>3</v>
      </c>
      <c r="Q87" s="14"/>
      <c r="R87" s="15"/>
      <c r="S87" s="14"/>
      <c r="T87" s="14"/>
      <c r="U87" s="14">
        <v>20</v>
      </c>
      <c r="V87" s="15">
        <v>16</v>
      </c>
      <c r="W87" s="14"/>
      <c r="X87" s="15">
        <v>3</v>
      </c>
    </row>
    <row r="88" spans="2:24" ht="17.25" customHeight="1" thickBot="1">
      <c r="B88" s="43">
        <v>12</v>
      </c>
      <c r="C88" s="6" t="s">
        <v>41</v>
      </c>
      <c r="D88" s="13" t="s">
        <v>21</v>
      </c>
      <c r="E88" s="13">
        <v>6</v>
      </c>
      <c r="F88" s="13">
        <f t="shared" si="5"/>
        <v>30</v>
      </c>
      <c r="G88" s="14"/>
      <c r="H88" s="14"/>
      <c r="I88" s="14"/>
      <c r="J88" s="14">
        <v>30</v>
      </c>
      <c r="K88" s="14"/>
      <c r="L88" s="15"/>
      <c r="M88" s="14"/>
      <c r="N88" s="14" t="s">
        <v>56</v>
      </c>
      <c r="O88" s="15"/>
      <c r="P88" s="14"/>
      <c r="Q88" s="14">
        <v>7</v>
      </c>
      <c r="R88" s="15"/>
      <c r="S88" s="14"/>
      <c r="T88" s="14"/>
      <c r="U88" s="14"/>
      <c r="V88" s="15">
        <v>30</v>
      </c>
      <c r="W88" s="14"/>
      <c r="X88" s="15">
        <v>7</v>
      </c>
    </row>
    <row r="89" spans="2:24" ht="16.5" thickBot="1">
      <c r="B89" s="43">
        <v>13</v>
      </c>
      <c r="C89" s="7" t="s">
        <v>256</v>
      </c>
      <c r="D89" s="13"/>
      <c r="E89" s="13" t="s">
        <v>195</v>
      </c>
      <c r="F89" s="13">
        <f>SUM(G89:L89)</f>
        <v>52</v>
      </c>
      <c r="G89" s="14">
        <v>20</v>
      </c>
      <c r="H89" s="14">
        <v>32</v>
      </c>
      <c r="I89" s="14"/>
      <c r="J89" s="14"/>
      <c r="K89" s="14"/>
      <c r="L89" s="15"/>
      <c r="M89" s="14"/>
      <c r="N89" s="14" t="s">
        <v>56</v>
      </c>
      <c r="O89" s="15"/>
      <c r="P89" s="14"/>
      <c r="Q89" s="14">
        <v>6</v>
      </c>
      <c r="R89" s="15"/>
      <c r="S89" s="14"/>
      <c r="T89" s="14"/>
      <c r="U89" s="14">
        <v>20</v>
      </c>
      <c r="V89" s="15">
        <v>32</v>
      </c>
      <c r="W89" s="14"/>
      <c r="X89" s="15">
        <v>6</v>
      </c>
    </row>
    <row r="90" spans="2:24" ht="16.5" thickBot="1">
      <c r="B90" s="43">
        <v>14</v>
      </c>
      <c r="C90" s="78" t="s">
        <v>67</v>
      </c>
      <c r="D90" s="13" t="s">
        <v>20</v>
      </c>
      <c r="E90" s="13">
        <v>6</v>
      </c>
      <c r="F90" s="13">
        <f t="shared" si="5"/>
        <v>0</v>
      </c>
      <c r="G90" s="14"/>
      <c r="H90" s="14"/>
      <c r="I90" s="14"/>
      <c r="J90" s="14"/>
      <c r="K90" s="14"/>
      <c r="L90" s="15"/>
      <c r="M90" s="14"/>
      <c r="N90" s="14" t="s">
        <v>56</v>
      </c>
      <c r="O90" s="15"/>
      <c r="P90" s="14"/>
      <c r="Q90" s="14">
        <v>5</v>
      </c>
      <c r="R90" s="15"/>
      <c r="S90" s="14"/>
      <c r="T90" s="14"/>
      <c r="U90" s="14"/>
      <c r="V90" s="15"/>
      <c r="W90" s="14"/>
      <c r="X90" s="15">
        <v>5</v>
      </c>
    </row>
    <row r="91" spans="2:24" ht="16.5" thickBot="1">
      <c r="B91" s="769" t="s">
        <v>22</v>
      </c>
      <c r="C91" s="770"/>
      <c r="D91" s="770"/>
      <c r="E91" s="771"/>
      <c r="F91" s="772">
        <f>SUM(F77:F90)</f>
        <v>426</v>
      </c>
      <c r="G91" s="89">
        <f t="shared" ref="G91:L91" si="6">SUM(G76:G90)</f>
        <v>160</v>
      </c>
      <c r="H91" s="89">
        <f t="shared" si="6"/>
        <v>80</v>
      </c>
      <c r="I91" s="89">
        <f t="shared" si="6"/>
        <v>0</v>
      </c>
      <c r="J91" s="89">
        <f t="shared" si="6"/>
        <v>60</v>
      </c>
      <c r="K91" s="89">
        <f t="shared" si="6"/>
        <v>126</v>
      </c>
      <c r="L91" s="89">
        <f t="shared" si="6"/>
        <v>0</v>
      </c>
      <c r="M91" s="772"/>
      <c r="N91" s="772"/>
      <c r="O91" s="772"/>
      <c r="P91" s="772">
        <f>SUM(P76:P90)</f>
        <v>27</v>
      </c>
      <c r="Q91" s="772">
        <f>SUM(Q76:Q90)</f>
        <v>33</v>
      </c>
      <c r="R91" s="772">
        <f>SUM(R76:R90)</f>
        <v>0</v>
      </c>
      <c r="S91" s="89">
        <f t="shared" ref="S91:U91" si="7">SUM(S77:S90)</f>
        <v>100</v>
      </c>
      <c r="T91" s="89">
        <f t="shared" si="7"/>
        <v>140</v>
      </c>
      <c r="U91" s="89">
        <f t="shared" si="7"/>
        <v>60</v>
      </c>
      <c r="V91" s="89">
        <f>SUM(V77:V90)</f>
        <v>126</v>
      </c>
      <c r="W91" s="89">
        <f>SUM(W77:W90)</f>
        <v>30</v>
      </c>
      <c r="X91" s="89">
        <f>SUM(X77:X90)</f>
        <v>30</v>
      </c>
    </row>
    <row r="92" spans="2:24" ht="16.5" thickBot="1">
      <c r="B92" s="775" t="s">
        <v>35</v>
      </c>
      <c r="C92" s="776"/>
      <c r="D92" s="776"/>
      <c r="E92" s="777"/>
      <c r="F92" s="773"/>
      <c r="G92" s="723">
        <f>SUM(G91:L91)</f>
        <v>426</v>
      </c>
      <c r="H92" s="781"/>
      <c r="I92" s="781"/>
      <c r="J92" s="781"/>
      <c r="K92" s="781"/>
      <c r="L92" s="782"/>
      <c r="M92" s="773"/>
      <c r="N92" s="773"/>
      <c r="O92" s="773"/>
      <c r="P92" s="774"/>
      <c r="Q92" s="774"/>
      <c r="R92" s="774"/>
      <c r="S92" s="748">
        <f>SUM(S91:T91)</f>
        <v>240</v>
      </c>
      <c r="T92" s="750"/>
      <c r="U92" s="748">
        <f>SUM(U91:V91)</f>
        <v>186</v>
      </c>
      <c r="V92" s="750"/>
      <c r="W92" s="723" t="s">
        <v>23</v>
      </c>
      <c r="X92" s="724"/>
    </row>
    <row r="93" spans="2:24" ht="16.5" thickBot="1">
      <c r="B93" s="778"/>
      <c r="C93" s="779"/>
      <c r="D93" s="779"/>
      <c r="E93" s="780"/>
      <c r="F93" s="774"/>
      <c r="G93" s="783"/>
      <c r="H93" s="784"/>
      <c r="I93" s="784"/>
      <c r="J93" s="784"/>
      <c r="K93" s="784"/>
      <c r="L93" s="785"/>
      <c r="M93" s="774"/>
      <c r="N93" s="774"/>
      <c r="O93" s="774"/>
      <c r="P93" s="748">
        <f>SUM(P91:R92)</f>
        <v>60</v>
      </c>
      <c r="Q93" s="749"/>
      <c r="R93" s="750"/>
      <c r="S93" s="748">
        <f>SUM(S92:V92)</f>
        <v>426</v>
      </c>
      <c r="T93" s="749"/>
      <c r="U93" s="749"/>
      <c r="V93" s="750"/>
      <c r="W93" s="727">
        <v>60</v>
      </c>
      <c r="X93" s="728"/>
    </row>
    <row r="95" spans="2:24" ht="109.7" customHeight="1"/>
    <row r="96" spans="2:24">
      <c r="C96" s="8" t="s">
        <v>24</v>
      </c>
    </row>
    <row r="97" spans="2:24">
      <c r="C97" s="8" t="s">
        <v>25</v>
      </c>
    </row>
    <row r="98" spans="2:24" ht="15.75" customHeight="1">
      <c r="C98" s="8" t="s">
        <v>26</v>
      </c>
      <c r="D98" s="719" t="s">
        <v>311</v>
      </c>
      <c r="E98" s="719"/>
      <c r="F98" s="719"/>
      <c r="G98" s="719"/>
      <c r="H98" s="719"/>
      <c r="I98" s="719"/>
      <c r="J98" s="719"/>
      <c r="K98" s="719"/>
      <c r="L98" s="719"/>
      <c r="M98" s="719"/>
      <c r="N98" s="719"/>
      <c r="O98" s="719"/>
      <c r="P98" s="719"/>
      <c r="Q98" s="719"/>
      <c r="R98" s="719"/>
      <c r="S98" s="120"/>
      <c r="T98" s="120"/>
      <c r="U98" s="120"/>
      <c r="V98" s="120"/>
      <c r="W98" s="120"/>
      <c r="X98" s="120"/>
    </row>
    <row r="99" spans="2:24" ht="18" customHeight="1">
      <c r="C99" s="81" t="s">
        <v>320</v>
      </c>
      <c r="D99" s="719" t="s">
        <v>340</v>
      </c>
      <c r="E99" s="719"/>
      <c r="F99" s="719"/>
      <c r="G99" s="719"/>
      <c r="H99" s="719"/>
      <c r="I99" s="719"/>
      <c r="J99" s="719"/>
      <c r="K99" s="719"/>
      <c r="L99" s="719"/>
      <c r="M99" s="719"/>
      <c r="N99" s="719"/>
      <c r="O99" s="719"/>
      <c r="P99" s="719"/>
      <c r="Q99" s="719"/>
      <c r="R99" s="719"/>
      <c r="S99" s="120"/>
      <c r="T99" s="120"/>
      <c r="U99" s="120"/>
      <c r="V99" s="120"/>
      <c r="W99" s="120"/>
      <c r="X99" s="120"/>
    </row>
    <row r="100" spans="2:24" ht="16.5" thickBot="1">
      <c r="C100" s="8" t="s">
        <v>257</v>
      </c>
    </row>
    <row r="101" spans="2:24">
      <c r="B101" s="720" t="s">
        <v>94</v>
      </c>
      <c r="C101" s="720" t="s">
        <v>95</v>
      </c>
      <c r="D101" s="723" t="s">
        <v>28</v>
      </c>
      <c r="E101" s="724"/>
      <c r="F101" s="723" t="s">
        <v>93</v>
      </c>
      <c r="G101" s="729"/>
      <c r="H101" s="729"/>
      <c r="I101" s="729"/>
      <c r="J101" s="729"/>
      <c r="K101" s="729"/>
      <c r="L101" s="729"/>
      <c r="M101" s="729"/>
      <c r="N101" s="729"/>
      <c r="O101" s="724"/>
      <c r="P101" s="723" t="s">
        <v>92</v>
      </c>
      <c r="Q101" s="732"/>
      <c r="R101" s="733"/>
    </row>
    <row r="102" spans="2:24">
      <c r="B102" s="721"/>
      <c r="C102" s="721"/>
      <c r="D102" s="725"/>
      <c r="E102" s="726"/>
      <c r="F102" s="725"/>
      <c r="G102" s="730"/>
      <c r="H102" s="730"/>
      <c r="I102" s="730"/>
      <c r="J102" s="730"/>
      <c r="K102" s="730"/>
      <c r="L102" s="730"/>
      <c r="M102" s="730"/>
      <c r="N102" s="730"/>
      <c r="O102" s="726"/>
      <c r="P102" s="734"/>
      <c r="Q102" s="735"/>
      <c r="R102" s="736"/>
    </row>
    <row r="103" spans="2:24" ht="16.5" thickBot="1">
      <c r="B103" s="721"/>
      <c r="C103" s="721"/>
      <c r="D103" s="727"/>
      <c r="E103" s="728"/>
      <c r="F103" s="727"/>
      <c r="G103" s="731"/>
      <c r="H103" s="731"/>
      <c r="I103" s="731"/>
      <c r="J103" s="731"/>
      <c r="K103" s="731"/>
      <c r="L103" s="731"/>
      <c r="M103" s="731"/>
      <c r="N103" s="731"/>
      <c r="O103" s="728"/>
      <c r="P103" s="737"/>
      <c r="Q103" s="738"/>
      <c r="R103" s="739"/>
    </row>
    <row r="104" spans="2:24" ht="16.5" thickBot="1">
      <c r="B104" s="721"/>
      <c r="C104" s="721"/>
      <c r="D104" s="745" t="s">
        <v>16</v>
      </c>
      <c r="E104" s="745" t="s">
        <v>17</v>
      </c>
      <c r="F104" s="792" t="s">
        <v>2</v>
      </c>
      <c r="G104" s="748" t="s">
        <v>90</v>
      </c>
      <c r="H104" s="749"/>
      <c r="I104" s="749"/>
      <c r="J104" s="749"/>
      <c r="K104" s="749"/>
      <c r="L104" s="750"/>
      <c r="M104" s="748" t="s">
        <v>91</v>
      </c>
      <c r="N104" s="749"/>
      <c r="O104" s="750"/>
      <c r="P104" s="745" t="s">
        <v>3</v>
      </c>
      <c r="Q104" s="745" t="s">
        <v>4</v>
      </c>
      <c r="R104" s="745" t="s">
        <v>5</v>
      </c>
    </row>
    <row r="105" spans="2:24">
      <c r="B105" s="721"/>
      <c r="C105" s="721"/>
      <c r="D105" s="746"/>
      <c r="E105" s="746"/>
      <c r="F105" s="793"/>
      <c r="G105" s="745" t="s">
        <v>7</v>
      </c>
      <c r="H105" s="745" t="s">
        <v>8</v>
      </c>
      <c r="I105" s="745" t="s">
        <v>9</v>
      </c>
      <c r="J105" s="745" t="s">
        <v>10</v>
      </c>
      <c r="K105" s="745" t="s">
        <v>11</v>
      </c>
      <c r="L105" s="745" t="s">
        <v>12</v>
      </c>
      <c r="M105" s="745" t="s">
        <v>3</v>
      </c>
      <c r="N105" s="745" t="s">
        <v>4</v>
      </c>
      <c r="O105" s="745" t="s">
        <v>5</v>
      </c>
      <c r="P105" s="746"/>
      <c r="Q105" s="746"/>
      <c r="R105" s="746"/>
    </row>
    <row r="106" spans="2:24">
      <c r="B106" s="721"/>
      <c r="C106" s="721"/>
      <c r="D106" s="746"/>
      <c r="E106" s="746"/>
      <c r="F106" s="793"/>
      <c r="G106" s="746"/>
      <c r="H106" s="746"/>
      <c r="I106" s="746"/>
      <c r="J106" s="746"/>
      <c r="K106" s="746"/>
      <c r="L106" s="746"/>
      <c r="M106" s="746"/>
      <c r="N106" s="746"/>
      <c r="O106" s="746"/>
      <c r="P106" s="746"/>
      <c r="Q106" s="746"/>
      <c r="R106" s="746"/>
    </row>
    <row r="107" spans="2:24">
      <c r="B107" s="721"/>
      <c r="C107" s="721"/>
      <c r="D107" s="746"/>
      <c r="E107" s="746"/>
      <c r="F107" s="793"/>
      <c r="G107" s="746"/>
      <c r="H107" s="746"/>
      <c r="I107" s="746"/>
      <c r="J107" s="746"/>
      <c r="K107" s="746"/>
      <c r="L107" s="746"/>
      <c r="M107" s="746"/>
      <c r="N107" s="746"/>
      <c r="O107" s="746"/>
      <c r="P107" s="746"/>
      <c r="Q107" s="746"/>
      <c r="R107" s="746"/>
    </row>
    <row r="108" spans="2:24">
      <c r="B108" s="721"/>
      <c r="C108" s="721"/>
      <c r="D108" s="746"/>
      <c r="E108" s="746"/>
      <c r="F108" s="793"/>
      <c r="G108" s="746"/>
      <c r="H108" s="746"/>
      <c r="I108" s="746"/>
      <c r="J108" s="746"/>
      <c r="K108" s="746"/>
      <c r="L108" s="746"/>
      <c r="M108" s="746"/>
      <c r="N108" s="746"/>
      <c r="O108" s="746"/>
      <c r="P108" s="746"/>
      <c r="Q108" s="746"/>
      <c r="R108" s="746"/>
    </row>
    <row r="109" spans="2:24" ht="16.5" thickBot="1">
      <c r="B109" s="722"/>
      <c r="C109" s="722"/>
      <c r="D109" s="747"/>
      <c r="E109" s="747"/>
      <c r="F109" s="794"/>
      <c r="G109" s="747"/>
      <c r="H109" s="747"/>
      <c r="I109" s="747"/>
      <c r="J109" s="747"/>
      <c r="K109" s="747"/>
      <c r="L109" s="747"/>
      <c r="M109" s="747"/>
      <c r="N109" s="747"/>
      <c r="O109" s="747"/>
      <c r="P109" s="747"/>
      <c r="Q109" s="747"/>
      <c r="R109" s="747"/>
    </row>
    <row r="110" spans="2:24" ht="16.5" thickBot="1">
      <c r="B110" s="43">
        <v>1</v>
      </c>
      <c r="C110" s="2" t="s">
        <v>68</v>
      </c>
      <c r="D110" s="13" t="s">
        <v>21</v>
      </c>
      <c r="E110" s="12">
        <v>4</v>
      </c>
      <c r="F110" s="12">
        <f t="shared" ref="F110:F116" si="8">SUM(G110:L110)</f>
        <v>20</v>
      </c>
      <c r="G110" s="14">
        <v>20</v>
      </c>
      <c r="H110" s="14"/>
      <c r="I110" s="14"/>
      <c r="J110" s="14"/>
      <c r="K110" s="14"/>
      <c r="L110" s="15"/>
      <c r="M110" s="14"/>
      <c r="N110" s="14" t="s">
        <v>56</v>
      </c>
      <c r="O110" s="15"/>
      <c r="P110" s="14"/>
      <c r="Q110" s="14">
        <v>3</v>
      </c>
      <c r="R110" s="15"/>
    </row>
    <row r="111" spans="2:24" ht="16.5" thickBot="1">
      <c r="B111" s="43">
        <v>2</v>
      </c>
      <c r="C111" s="3" t="s">
        <v>69</v>
      </c>
      <c r="D111" s="13" t="s">
        <v>21</v>
      </c>
      <c r="E111" s="13">
        <v>4</v>
      </c>
      <c r="F111" s="13">
        <f>SUM(G111:L111)</f>
        <v>16</v>
      </c>
      <c r="G111" s="14"/>
      <c r="H111" s="14"/>
      <c r="I111" s="14"/>
      <c r="J111" s="14"/>
      <c r="K111" s="14">
        <v>16</v>
      </c>
      <c r="L111" s="15"/>
      <c r="M111" s="14"/>
      <c r="N111" s="14" t="s">
        <v>56</v>
      </c>
      <c r="O111" s="15"/>
      <c r="P111" s="14"/>
      <c r="Q111" s="14">
        <v>3</v>
      </c>
      <c r="R111" s="15"/>
    </row>
    <row r="112" spans="2:24" ht="16.5" thickBot="1">
      <c r="B112" s="43">
        <v>3</v>
      </c>
      <c r="C112" s="3" t="s">
        <v>70</v>
      </c>
      <c r="D112" s="13" t="s">
        <v>55</v>
      </c>
      <c r="E112" s="13">
        <v>5</v>
      </c>
      <c r="F112" s="13">
        <f t="shared" si="8"/>
        <v>36</v>
      </c>
      <c r="G112" s="14">
        <v>20</v>
      </c>
      <c r="H112" s="14">
        <v>16</v>
      </c>
      <c r="I112" s="14"/>
      <c r="J112" s="14"/>
      <c r="K112" s="14"/>
      <c r="L112" s="15"/>
      <c r="M112" s="14"/>
      <c r="N112" s="14" t="s">
        <v>56</v>
      </c>
      <c r="O112" s="15"/>
      <c r="P112" s="14"/>
      <c r="Q112" s="14">
        <v>3</v>
      </c>
      <c r="R112" s="15"/>
    </row>
    <row r="113" spans="2:18" ht="16.5" thickBot="1">
      <c r="B113" s="43">
        <v>4</v>
      </c>
      <c r="C113" s="3" t="s">
        <v>71</v>
      </c>
      <c r="D113" s="13" t="s">
        <v>55</v>
      </c>
      <c r="E113" s="13">
        <v>5</v>
      </c>
      <c r="F113" s="13">
        <f t="shared" si="8"/>
        <v>20</v>
      </c>
      <c r="G113" s="14">
        <v>20</v>
      </c>
      <c r="H113" s="14"/>
      <c r="I113" s="14"/>
      <c r="J113" s="14"/>
      <c r="K113" s="14"/>
      <c r="L113" s="15"/>
      <c r="M113" s="14"/>
      <c r="N113" s="14" t="s">
        <v>56</v>
      </c>
      <c r="O113" s="15"/>
      <c r="P113" s="14"/>
      <c r="Q113" s="14">
        <v>3</v>
      </c>
      <c r="R113" s="15"/>
    </row>
    <row r="114" spans="2:18" ht="16.5" thickBot="1">
      <c r="B114" s="43">
        <v>5</v>
      </c>
      <c r="C114" s="3" t="s">
        <v>72</v>
      </c>
      <c r="D114" s="13" t="s">
        <v>21</v>
      </c>
      <c r="E114" s="13">
        <v>5</v>
      </c>
      <c r="F114" s="13">
        <f t="shared" si="8"/>
        <v>20</v>
      </c>
      <c r="G114" s="14">
        <v>20</v>
      </c>
      <c r="H114" s="14"/>
      <c r="I114" s="14"/>
      <c r="J114" s="14"/>
      <c r="K114" s="14"/>
      <c r="L114" s="15"/>
      <c r="M114" s="14"/>
      <c r="N114" s="14" t="s">
        <v>56</v>
      </c>
      <c r="O114" s="15"/>
      <c r="P114" s="14"/>
      <c r="Q114" s="14">
        <v>3</v>
      </c>
      <c r="R114" s="15"/>
    </row>
    <row r="115" spans="2:18" ht="32.25" thickBot="1">
      <c r="B115" s="43">
        <v>6</v>
      </c>
      <c r="C115" s="3" t="s">
        <v>73</v>
      </c>
      <c r="D115" s="13" t="s">
        <v>60</v>
      </c>
      <c r="E115" s="13">
        <v>6</v>
      </c>
      <c r="F115" s="13">
        <f t="shared" si="8"/>
        <v>36</v>
      </c>
      <c r="G115" s="14">
        <v>20</v>
      </c>
      <c r="H115" s="14"/>
      <c r="I115" s="14"/>
      <c r="J115" s="14"/>
      <c r="K115" s="14">
        <v>16</v>
      </c>
      <c r="L115" s="15"/>
      <c r="M115" s="14"/>
      <c r="N115" s="14" t="s">
        <v>56</v>
      </c>
      <c r="O115" s="15"/>
      <c r="P115" s="14"/>
      <c r="Q115" s="14">
        <v>3</v>
      </c>
      <c r="R115" s="15"/>
    </row>
    <row r="116" spans="2:18" ht="16.5" thickBot="1">
      <c r="B116" s="43">
        <v>7</v>
      </c>
      <c r="C116" s="3" t="s">
        <v>74</v>
      </c>
      <c r="D116" s="13" t="s">
        <v>60</v>
      </c>
      <c r="E116" s="13">
        <v>6</v>
      </c>
      <c r="F116" s="13">
        <f t="shared" si="8"/>
        <v>16</v>
      </c>
      <c r="G116" s="14"/>
      <c r="H116" s="14"/>
      <c r="I116" s="14"/>
      <c r="J116" s="14"/>
      <c r="K116" s="14">
        <v>16</v>
      </c>
      <c r="L116" s="15"/>
      <c r="M116" s="14"/>
      <c r="N116" s="14" t="s">
        <v>56</v>
      </c>
      <c r="O116" s="15"/>
      <c r="P116" s="14"/>
      <c r="Q116" s="14">
        <v>3</v>
      </c>
      <c r="R116" s="15"/>
    </row>
    <row r="117" spans="2:18" ht="16.5" thickBot="1">
      <c r="B117" s="769" t="s">
        <v>22</v>
      </c>
      <c r="C117" s="770"/>
      <c r="D117" s="770"/>
      <c r="E117" s="771"/>
      <c r="F117" s="772">
        <f t="shared" ref="F117:R117" si="9">SUM(F110:F116)</f>
        <v>164</v>
      </c>
      <c r="G117" s="89">
        <f t="shared" si="9"/>
        <v>100</v>
      </c>
      <c r="H117" s="89">
        <f t="shared" si="9"/>
        <v>16</v>
      </c>
      <c r="I117" s="89">
        <f t="shared" si="9"/>
        <v>0</v>
      </c>
      <c r="J117" s="89">
        <f t="shared" si="9"/>
        <v>0</v>
      </c>
      <c r="K117" s="89">
        <f t="shared" si="9"/>
        <v>48</v>
      </c>
      <c r="L117" s="89">
        <f t="shared" si="9"/>
        <v>0</v>
      </c>
      <c r="M117" s="772"/>
      <c r="N117" s="772"/>
      <c r="O117" s="772"/>
      <c r="P117" s="772">
        <f t="shared" si="9"/>
        <v>0</v>
      </c>
      <c r="Q117" s="772">
        <f t="shared" si="9"/>
        <v>21</v>
      </c>
      <c r="R117" s="772">
        <f t="shared" si="9"/>
        <v>0</v>
      </c>
    </row>
    <row r="118" spans="2:18" ht="16.5" thickBot="1">
      <c r="B118" s="775" t="s">
        <v>35</v>
      </c>
      <c r="C118" s="776"/>
      <c r="D118" s="776"/>
      <c r="E118" s="777"/>
      <c r="F118" s="773"/>
      <c r="G118" s="795"/>
      <c r="H118" s="723">
        <f>SUM(G117:L117)</f>
        <v>164</v>
      </c>
      <c r="I118" s="729"/>
      <c r="J118" s="729"/>
      <c r="K118" s="729"/>
      <c r="L118" s="724"/>
      <c r="M118" s="773"/>
      <c r="N118" s="773"/>
      <c r="O118" s="773"/>
      <c r="P118" s="774"/>
      <c r="Q118" s="774"/>
      <c r="R118" s="774"/>
    </row>
    <row r="119" spans="2:18" ht="16.5" thickBot="1">
      <c r="B119" s="778"/>
      <c r="C119" s="779"/>
      <c r="D119" s="779"/>
      <c r="E119" s="780"/>
      <c r="F119" s="774"/>
      <c r="G119" s="796"/>
      <c r="H119" s="727"/>
      <c r="I119" s="731"/>
      <c r="J119" s="731"/>
      <c r="K119" s="731"/>
      <c r="L119" s="728"/>
      <c r="M119" s="774"/>
      <c r="N119" s="774"/>
      <c r="O119" s="774"/>
      <c r="P119" s="748">
        <f>SUM(P117:R118)</f>
        <v>21</v>
      </c>
      <c r="Q119" s="749"/>
      <c r="R119" s="750"/>
    </row>
    <row r="121" spans="2:18" ht="228.75" customHeight="1"/>
    <row r="122" spans="2:18">
      <c r="C122" s="8" t="s">
        <v>24</v>
      </c>
    </row>
    <row r="123" spans="2:18">
      <c r="C123" s="8" t="s">
        <v>25</v>
      </c>
    </row>
    <row r="124" spans="2:18" ht="15.75" customHeight="1">
      <c r="C124" s="8" t="s">
        <v>26</v>
      </c>
      <c r="D124" s="719" t="s">
        <v>311</v>
      </c>
      <c r="E124" s="719"/>
      <c r="F124" s="719"/>
      <c r="G124" s="719"/>
      <c r="H124" s="719"/>
      <c r="I124" s="719"/>
      <c r="J124" s="719"/>
      <c r="K124" s="719"/>
      <c r="L124" s="719"/>
      <c r="M124" s="719"/>
      <c r="N124" s="719"/>
      <c r="O124" s="719"/>
      <c r="P124" s="719"/>
      <c r="Q124" s="719"/>
      <c r="R124" s="719"/>
    </row>
    <row r="125" spans="2:18" ht="18">
      <c r="C125" s="81" t="s">
        <v>320</v>
      </c>
      <c r="D125" s="719" t="s">
        <v>340</v>
      </c>
      <c r="E125" s="797"/>
      <c r="F125" s="797"/>
      <c r="G125" s="797"/>
      <c r="H125" s="797"/>
      <c r="I125" s="797"/>
      <c r="J125" s="797"/>
      <c r="K125" s="797"/>
      <c r="L125" s="797"/>
      <c r="M125" s="797"/>
      <c r="N125" s="797"/>
      <c r="O125" s="797"/>
      <c r="P125" s="797"/>
      <c r="Q125" s="797"/>
      <c r="R125" s="797"/>
    </row>
    <row r="126" spans="2:18" ht="16.5" thickBot="1">
      <c r="C126" s="8" t="s">
        <v>258</v>
      </c>
    </row>
    <row r="127" spans="2:18">
      <c r="B127" s="720" t="s">
        <v>94</v>
      </c>
      <c r="C127" s="720" t="s">
        <v>95</v>
      </c>
      <c r="D127" s="723" t="s">
        <v>28</v>
      </c>
      <c r="E127" s="724"/>
      <c r="F127" s="723" t="s">
        <v>93</v>
      </c>
      <c r="G127" s="729"/>
      <c r="H127" s="729"/>
      <c r="I127" s="729"/>
      <c r="J127" s="729"/>
      <c r="K127" s="729"/>
      <c r="L127" s="729"/>
      <c r="M127" s="729"/>
      <c r="N127" s="729"/>
      <c r="O127" s="724"/>
      <c r="P127" s="723" t="s">
        <v>92</v>
      </c>
      <c r="Q127" s="732"/>
      <c r="R127" s="733"/>
    </row>
    <row r="128" spans="2:18">
      <c r="B128" s="721"/>
      <c r="C128" s="721"/>
      <c r="D128" s="725"/>
      <c r="E128" s="726"/>
      <c r="F128" s="725"/>
      <c r="G128" s="730"/>
      <c r="H128" s="730"/>
      <c r="I128" s="730"/>
      <c r="J128" s="730"/>
      <c r="K128" s="730"/>
      <c r="L128" s="730"/>
      <c r="M128" s="730"/>
      <c r="N128" s="730"/>
      <c r="O128" s="726"/>
      <c r="P128" s="734"/>
      <c r="Q128" s="735"/>
      <c r="R128" s="736"/>
    </row>
    <row r="129" spans="2:18" ht="16.5" thickBot="1">
      <c r="B129" s="721"/>
      <c r="C129" s="721"/>
      <c r="D129" s="727"/>
      <c r="E129" s="728"/>
      <c r="F129" s="727"/>
      <c r="G129" s="731"/>
      <c r="H129" s="731"/>
      <c r="I129" s="731"/>
      <c r="J129" s="731"/>
      <c r="K129" s="731"/>
      <c r="L129" s="731"/>
      <c r="M129" s="731"/>
      <c r="N129" s="731"/>
      <c r="O129" s="728"/>
      <c r="P129" s="737"/>
      <c r="Q129" s="738"/>
      <c r="R129" s="739"/>
    </row>
    <row r="130" spans="2:18" ht="16.5" thickBot="1">
      <c r="B130" s="721"/>
      <c r="C130" s="721"/>
      <c r="D130" s="745" t="s">
        <v>16</v>
      </c>
      <c r="E130" s="745" t="s">
        <v>17</v>
      </c>
      <c r="F130" s="792" t="s">
        <v>2</v>
      </c>
      <c r="G130" s="748" t="s">
        <v>90</v>
      </c>
      <c r="H130" s="749"/>
      <c r="I130" s="749"/>
      <c r="J130" s="749"/>
      <c r="K130" s="749"/>
      <c r="L130" s="750"/>
      <c r="M130" s="748" t="s">
        <v>91</v>
      </c>
      <c r="N130" s="749"/>
      <c r="O130" s="750"/>
      <c r="P130" s="745" t="s">
        <v>3</v>
      </c>
      <c r="Q130" s="745" t="s">
        <v>4</v>
      </c>
      <c r="R130" s="745" t="s">
        <v>5</v>
      </c>
    </row>
    <row r="131" spans="2:18">
      <c r="B131" s="721"/>
      <c r="C131" s="721"/>
      <c r="D131" s="746"/>
      <c r="E131" s="746"/>
      <c r="F131" s="793"/>
      <c r="G131" s="745" t="s">
        <v>7</v>
      </c>
      <c r="H131" s="745" t="s">
        <v>8</v>
      </c>
      <c r="I131" s="745" t="s">
        <v>9</v>
      </c>
      <c r="J131" s="745" t="s">
        <v>10</v>
      </c>
      <c r="K131" s="745" t="s">
        <v>11</v>
      </c>
      <c r="L131" s="745" t="s">
        <v>12</v>
      </c>
      <c r="M131" s="745" t="s">
        <v>3</v>
      </c>
      <c r="N131" s="745" t="s">
        <v>4</v>
      </c>
      <c r="O131" s="745" t="s">
        <v>5</v>
      </c>
      <c r="P131" s="746"/>
      <c r="Q131" s="746"/>
      <c r="R131" s="746"/>
    </row>
    <row r="132" spans="2:18">
      <c r="B132" s="721"/>
      <c r="C132" s="721"/>
      <c r="D132" s="746"/>
      <c r="E132" s="746"/>
      <c r="F132" s="793"/>
      <c r="G132" s="746"/>
      <c r="H132" s="746"/>
      <c r="I132" s="746"/>
      <c r="J132" s="746"/>
      <c r="K132" s="746"/>
      <c r="L132" s="746"/>
      <c r="M132" s="746"/>
      <c r="N132" s="746"/>
      <c r="O132" s="746"/>
      <c r="P132" s="746"/>
      <c r="Q132" s="746"/>
      <c r="R132" s="746"/>
    </row>
    <row r="133" spans="2:18">
      <c r="B133" s="721"/>
      <c r="C133" s="721"/>
      <c r="D133" s="746"/>
      <c r="E133" s="746"/>
      <c r="F133" s="793"/>
      <c r="G133" s="746"/>
      <c r="H133" s="746"/>
      <c r="I133" s="746"/>
      <c r="J133" s="746"/>
      <c r="K133" s="746"/>
      <c r="L133" s="746"/>
      <c r="M133" s="746"/>
      <c r="N133" s="746"/>
      <c r="O133" s="746"/>
      <c r="P133" s="746"/>
      <c r="Q133" s="746"/>
      <c r="R133" s="746"/>
    </row>
    <row r="134" spans="2:18">
      <c r="B134" s="721"/>
      <c r="C134" s="721"/>
      <c r="D134" s="746"/>
      <c r="E134" s="746"/>
      <c r="F134" s="793"/>
      <c r="G134" s="746"/>
      <c r="H134" s="746"/>
      <c r="I134" s="746"/>
      <c r="J134" s="746"/>
      <c r="K134" s="746"/>
      <c r="L134" s="746"/>
      <c r="M134" s="746"/>
      <c r="N134" s="746"/>
      <c r="O134" s="746"/>
      <c r="P134" s="746"/>
      <c r="Q134" s="746"/>
      <c r="R134" s="746"/>
    </row>
    <row r="135" spans="2:18" ht="16.5" thickBot="1">
      <c r="B135" s="722"/>
      <c r="C135" s="722"/>
      <c r="D135" s="747"/>
      <c r="E135" s="747"/>
      <c r="F135" s="794"/>
      <c r="G135" s="747"/>
      <c r="H135" s="747"/>
      <c r="I135" s="747"/>
      <c r="J135" s="747"/>
      <c r="K135" s="747"/>
      <c r="L135" s="747"/>
      <c r="M135" s="747"/>
      <c r="N135" s="747"/>
      <c r="O135" s="747"/>
      <c r="P135" s="747"/>
      <c r="Q135" s="747"/>
      <c r="R135" s="747"/>
    </row>
    <row r="136" spans="2:18" ht="16.5" thickBot="1">
      <c r="B136" s="43">
        <v>1</v>
      </c>
      <c r="C136" s="2" t="s">
        <v>75</v>
      </c>
      <c r="D136" s="13" t="s">
        <v>21</v>
      </c>
      <c r="E136" s="12">
        <v>4</v>
      </c>
      <c r="F136" s="12">
        <f t="shared" ref="F136" si="10">SUM(G136:L136)</f>
        <v>20</v>
      </c>
      <c r="G136" s="14">
        <v>20</v>
      </c>
      <c r="H136" s="14"/>
      <c r="I136" s="14"/>
      <c r="J136" s="14"/>
      <c r="K136" s="14"/>
      <c r="L136" s="15"/>
      <c r="M136" s="14"/>
      <c r="N136" s="14" t="s">
        <v>56</v>
      </c>
      <c r="O136" s="15"/>
      <c r="P136" s="14"/>
      <c r="Q136" s="14">
        <v>3</v>
      </c>
      <c r="R136" s="15"/>
    </row>
    <row r="137" spans="2:18" ht="32.25" thickBot="1">
      <c r="B137" s="43">
        <v>2</v>
      </c>
      <c r="C137" s="3" t="s">
        <v>76</v>
      </c>
      <c r="D137" s="13" t="s">
        <v>21</v>
      </c>
      <c r="E137" s="13">
        <v>4</v>
      </c>
      <c r="F137" s="13">
        <f>SUM(G137:L137)</f>
        <v>16</v>
      </c>
      <c r="G137" s="14"/>
      <c r="H137" s="14"/>
      <c r="I137" s="14"/>
      <c r="J137" s="14"/>
      <c r="K137" s="14">
        <v>16</v>
      </c>
      <c r="L137" s="15"/>
      <c r="M137" s="14"/>
      <c r="N137" s="14" t="s">
        <v>56</v>
      </c>
      <c r="O137" s="15"/>
      <c r="P137" s="14"/>
      <c r="Q137" s="14">
        <v>3</v>
      </c>
      <c r="R137" s="15"/>
    </row>
    <row r="138" spans="2:18" ht="16.5" thickBot="1">
      <c r="B138" s="43">
        <v>3</v>
      </c>
      <c r="C138" s="3" t="s">
        <v>77</v>
      </c>
      <c r="D138" s="13" t="s">
        <v>55</v>
      </c>
      <c r="E138" s="13">
        <v>5</v>
      </c>
      <c r="F138" s="13">
        <f t="shared" ref="F138:F142" si="11">SUM(G138:L138)</f>
        <v>36</v>
      </c>
      <c r="G138" s="14">
        <v>20</v>
      </c>
      <c r="H138" s="14">
        <v>16</v>
      </c>
      <c r="I138" s="14"/>
      <c r="J138" s="14"/>
      <c r="K138" s="14"/>
      <c r="L138" s="15"/>
      <c r="M138" s="14"/>
      <c r="N138" s="14" t="s">
        <v>56</v>
      </c>
      <c r="O138" s="15"/>
      <c r="P138" s="14"/>
      <c r="Q138" s="14">
        <v>3</v>
      </c>
      <c r="R138" s="15"/>
    </row>
    <row r="139" spans="2:18" ht="16.5" thickBot="1">
      <c r="B139" s="43">
        <v>4</v>
      </c>
      <c r="C139" s="3" t="s">
        <v>78</v>
      </c>
      <c r="D139" s="13" t="s">
        <v>55</v>
      </c>
      <c r="E139" s="13">
        <v>5</v>
      </c>
      <c r="F139" s="13">
        <f t="shared" si="11"/>
        <v>20</v>
      </c>
      <c r="G139" s="14">
        <v>20</v>
      </c>
      <c r="H139" s="14"/>
      <c r="I139" s="14"/>
      <c r="J139" s="14"/>
      <c r="K139" s="14"/>
      <c r="L139" s="15"/>
      <c r="M139" s="14"/>
      <c r="N139" s="14" t="s">
        <v>56</v>
      </c>
      <c r="O139" s="15"/>
      <c r="P139" s="14"/>
      <c r="Q139" s="14">
        <v>3</v>
      </c>
      <c r="R139" s="15"/>
    </row>
    <row r="140" spans="2:18" ht="16.5" thickBot="1">
      <c r="B140" s="43">
        <v>5</v>
      </c>
      <c r="C140" s="3" t="s">
        <v>79</v>
      </c>
      <c r="D140" s="13" t="s">
        <v>21</v>
      </c>
      <c r="E140" s="13">
        <v>5</v>
      </c>
      <c r="F140" s="13">
        <f t="shared" si="11"/>
        <v>20</v>
      </c>
      <c r="G140" s="14">
        <v>20</v>
      </c>
      <c r="H140" s="14"/>
      <c r="I140" s="14"/>
      <c r="J140" s="14"/>
      <c r="K140" s="14"/>
      <c r="L140" s="15"/>
      <c r="M140" s="14"/>
      <c r="N140" s="14" t="s">
        <v>56</v>
      </c>
      <c r="O140" s="15"/>
      <c r="P140" s="14"/>
      <c r="Q140" s="14">
        <v>3</v>
      </c>
      <c r="R140" s="15"/>
    </row>
    <row r="141" spans="2:18" ht="16.5" thickBot="1">
      <c r="B141" s="43">
        <v>6</v>
      </c>
      <c r="C141" s="3" t="s">
        <v>80</v>
      </c>
      <c r="D141" s="13" t="s">
        <v>60</v>
      </c>
      <c r="E141" s="13">
        <v>6</v>
      </c>
      <c r="F141" s="13">
        <f t="shared" si="11"/>
        <v>36</v>
      </c>
      <c r="G141" s="14">
        <v>20</v>
      </c>
      <c r="H141" s="14"/>
      <c r="I141" s="14"/>
      <c r="J141" s="14"/>
      <c r="K141" s="14">
        <v>16</v>
      </c>
      <c r="L141" s="15"/>
      <c r="M141" s="14"/>
      <c r="N141" s="14" t="s">
        <v>56</v>
      </c>
      <c r="O141" s="15"/>
      <c r="P141" s="14"/>
      <c r="Q141" s="14">
        <v>3</v>
      </c>
      <c r="R141" s="15"/>
    </row>
    <row r="142" spans="2:18" ht="16.5" thickBot="1">
      <c r="B142" s="43">
        <v>7</v>
      </c>
      <c r="C142" s="3" t="s">
        <v>81</v>
      </c>
      <c r="D142" s="13" t="s">
        <v>60</v>
      </c>
      <c r="E142" s="13">
        <v>6</v>
      </c>
      <c r="F142" s="13">
        <f t="shared" si="11"/>
        <v>16</v>
      </c>
      <c r="G142" s="14"/>
      <c r="H142" s="14"/>
      <c r="I142" s="14"/>
      <c r="J142" s="14"/>
      <c r="K142" s="14">
        <v>16</v>
      </c>
      <c r="L142" s="15"/>
      <c r="M142" s="14"/>
      <c r="N142" s="14" t="s">
        <v>56</v>
      </c>
      <c r="O142" s="15"/>
      <c r="P142" s="14"/>
      <c r="Q142" s="14">
        <v>3</v>
      </c>
      <c r="R142" s="15"/>
    </row>
    <row r="143" spans="2:18" ht="16.5" thickBot="1">
      <c r="B143" s="769" t="s">
        <v>22</v>
      </c>
      <c r="C143" s="770"/>
      <c r="D143" s="770"/>
      <c r="E143" s="771"/>
      <c r="F143" s="772">
        <f t="shared" ref="F143:R143" si="12">SUM(F136:F142)</f>
        <v>164</v>
      </c>
      <c r="G143" s="89">
        <f t="shared" si="12"/>
        <v>100</v>
      </c>
      <c r="H143" s="89">
        <f t="shared" si="12"/>
        <v>16</v>
      </c>
      <c r="I143" s="89">
        <f t="shared" si="12"/>
        <v>0</v>
      </c>
      <c r="J143" s="89">
        <f t="shared" si="12"/>
        <v>0</v>
      </c>
      <c r="K143" s="89">
        <f t="shared" si="12"/>
        <v>48</v>
      </c>
      <c r="L143" s="89">
        <f t="shared" si="12"/>
        <v>0</v>
      </c>
      <c r="M143" s="772"/>
      <c r="N143" s="772"/>
      <c r="O143" s="772"/>
      <c r="P143" s="772">
        <f t="shared" si="12"/>
        <v>0</v>
      </c>
      <c r="Q143" s="772">
        <f t="shared" si="12"/>
        <v>21</v>
      </c>
      <c r="R143" s="772">
        <f t="shared" si="12"/>
        <v>0</v>
      </c>
    </row>
    <row r="144" spans="2:18" ht="16.5" thickBot="1">
      <c r="B144" s="775" t="s">
        <v>35</v>
      </c>
      <c r="C144" s="776"/>
      <c r="D144" s="776"/>
      <c r="E144" s="777"/>
      <c r="F144" s="773"/>
      <c r="G144" s="795"/>
      <c r="H144" s="723">
        <f>SUM(G143:L143)</f>
        <v>164</v>
      </c>
      <c r="I144" s="729"/>
      <c r="J144" s="729"/>
      <c r="K144" s="729"/>
      <c r="L144" s="724"/>
      <c r="M144" s="773"/>
      <c r="N144" s="773"/>
      <c r="O144" s="773"/>
      <c r="P144" s="774"/>
      <c r="Q144" s="774"/>
      <c r="R144" s="774"/>
    </row>
    <row r="145" spans="2:18" ht="16.5" thickBot="1">
      <c r="B145" s="778"/>
      <c r="C145" s="779"/>
      <c r="D145" s="779"/>
      <c r="E145" s="780"/>
      <c r="F145" s="774"/>
      <c r="G145" s="796"/>
      <c r="H145" s="727"/>
      <c r="I145" s="731"/>
      <c r="J145" s="731"/>
      <c r="K145" s="731"/>
      <c r="L145" s="728"/>
      <c r="M145" s="774"/>
      <c r="N145" s="774"/>
      <c r="O145" s="774"/>
      <c r="P145" s="748">
        <f>SUM(P143:R144)</f>
        <v>21</v>
      </c>
      <c r="Q145" s="749"/>
      <c r="R145" s="750"/>
    </row>
    <row r="147" spans="2:18" ht="212.45" customHeight="1"/>
    <row r="148" spans="2:18" ht="32.25" customHeight="1">
      <c r="C148" s="8" t="s">
        <v>24</v>
      </c>
    </row>
    <row r="149" spans="2:18">
      <c r="C149" s="8" t="s">
        <v>25</v>
      </c>
    </row>
    <row r="150" spans="2:18" ht="15.75" customHeight="1">
      <c r="C150" s="8" t="s">
        <v>26</v>
      </c>
      <c r="D150" s="719" t="s">
        <v>311</v>
      </c>
      <c r="E150" s="719"/>
      <c r="F150" s="719"/>
      <c r="G150" s="719"/>
      <c r="H150" s="719"/>
      <c r="I150" s="719"/>
      <c r="J150" s="719"/>
      <c r="K150" s="719"/>
      <c r="L150" s="719"/>
      <c r="M150" s="719"/>
      <c r="N150" s="719"/>
      <c r="O150" s="719"/>
      <c r="P150" s="719"/>
      <c r="Q150" s="719"/>
      <c r="R150" s="719"/>
    </row>
    <row r="151" spans="2:18" ht="18">
      <c r="C151" s="81" t="s">
        <v>320</v>
      </c>
      <c r="D151" s="719" t="s">
        <v>340</v>
      </c>
      <c r="E151" s="797"/>
      <c r="F151" s="797"/>
      <c r="G151" s="797"/>
      <c r="H151" s="797"/>
      <c r="I151" s="797"/>
      <c r="J151" s="797"/>
      <c r="K151" s="797"/>
      <c r="L151" s="797"/>
      <c r="M151" s="797"/>
      <c r="N151" s="797"/>
      <c r="O151" s="797"/>
      <c r="P151" s="797"/>
      <c r="Q151" s="797"/>
      <c r="R151" s="797"/>
    </row>
    <row r="152" spans="2:18" ht="16.5" thickBot="1">
      <c r="C152" s="8" t="s">
        <v>259</v>
      </c>
    </row>
    <row r="153" spans="2:18">
      <c r="B153" s="720" t="s">
        <v>94</v>
      </c>
      <c r="C153" s="720" t="s">
        <v>95</v>
      </c>
      <c r="D153" s="723" t="s">
        <v>28</v>
      </c>
      <c r="E153" s="724"/>
      <c r="F153" s="723" t="s">
        <v>93</v>
      </c>
      <c r="G153" s="729"/>
      <c r="H153" s="729"/>
      <c r="I153" s="729"/>
      <c r="J153" s="729"/>
      <c r="K153" s="729"/>
      <c r="L153" s="729"/>
      <c r="M153" s="729"/>
      <c r="N153" s="729"/>
      <c r="O153" s="724"/>
      <c r="P153" s="723" t="s">
        <v>92</v>
      </c>
      <c r="Q153" s="732"/>
      <c r="R153" s="733"/>
    </row>
    <row r="154" spans="2:18">
      <c r="B154" s="721"/>
      <c r="C154" s="721"/>
      <c r="D154" s="725"/>
      <c r="E154" s="726"/>
      <c r="F154" s="725"/>
      <c r="G154" s="730"/>
      <c r="H154" s="730"/>
      <c r="I154" s="730"/>
      <c r="J154" s="730"/>
      <c r="K154" s="730"/>
      <c r="L154" s="730"/>
      <c r="M154" s="730"/>
      <c r="N154" s="730"/>
      <c r="O154" s="726"/>
      <c r="P154" s="734"/>
      <c r="Q154" s="735"/>
      <c r="R154" s="736"/>
    </row>
    <row r="155" spans="2:18" ht="16.5" thickBot="1">
      <c r="B155" s="721"/>
      <c r="C155" s="721"/>
      <c r="D155" s="727"/>
      <c r="E155" s="728"/>
      <c r="F155" s="727"/>
      <c r="G155" s="731"/>
      <c r="H155" s="731"/>
      <c r="I155" s="731"/>
      <c r="J155" s="731"/>
      <c r="K155" s="731"/>
      <c r="L155" s="731"/>
      <c r="M155" s="731"/>
      <c r="N155" s="731"/>
      <c r="O155" s="728"/>
      <c r="P155" s="737"/>
      <c r="Q155" s="738"/>
      <c r="R155" s="739"/>
    </row>
    <row r="156" spans="2:18" ht="16.5" thickBot="1">
      <c r="B156" s="721"/>
      <c r="C156" s="721"/>
      <c r="D156" s="745" t="s">
        <v>16</v>
      </c>
      <c r="E156" s="745" t="s">
        <v>17</v>
      </c>
      <c r="F156" s="792" t="s">
        <v>2</v>
      </c>
      <c r="G156" s="748" t="s">
        <v>90</v>
      </c>
      <c r="H156" s="749"/>
      <c r="I156" s="749"/>
      <c r="J156" s="749"/>
      <c r="K156" s="749"/>
      <c r="L156" s="750"/>
      <c r="M156" s="748" t="s">
        <v>91</v>
      </c>
      <c r="N156" s="749"/>
      <c r="O156" s="750"/>
      <c r="P156" s="745" t="s">
        <v>3</v>
      </c>
      <c r="Q156" s="745" t="s">
        <v>4</v>
      </c>
      <c r="R156" s="745" t="s">
        <v>5</v>
      </c>
    </row>
    <row r="157" spans="2:18">
      <c r="B157" s="721"/>
      <c r="C157" s="721"/>
      <c r="D157" s="746"/>
      <c r="E157" s="746"/>
      <c r="F157" s="793"/>
      <c r="G157" s="745" t="s">
        <v>7</v>
      </c>
      <c r="H157" s="745" t="s">
        <v>8</v>
      </c>
      <c r="I157" s="745" t="s">
        <v>9</v>
      </c>
      <c r="J157" s="745" t="s">
        <v>10</v>
      </c>
      <c r="K157" s="745" t="s">
        <v>11</v>
      </c>
      <c r="L157" s="745" t="s">
        <v>12</v>
      </c>
      <c r="M157" s="745" t="s">
        <v>3</v>
      </c>
      <c r="N157" s="745" t="s">
        <v>4</v>
      </c>
      <c r="O157" s="745" t="s">
        <v>5</v>
      </c>
      <c r="P157" s="746"/>
      <c r="Q157" s="746"/>
      <c r="R157" s="746"/>
    </row>
    <row r="158" spans="2:18">
      <c r="B158" s="721"/>
      <c r="C158" s="721"/>
      <c r="D158" s="746"/>
      <c r="E158" s="746"/>
      <c r="F158" s="793"/>
      <c r="G158" s="746"/>
      <c r="H158" s="746"/>
      <c r="I158" s="746"/>
      <c r="J158" s="746"/>
      <c r="K158" s="746"/>
      <c r="L158" s="746"/>
      <c r="M158" s="746"/>
      <c r="N158" s="746"/>
      <c r="O158" s="746"/>
      <c r="P158" s="746"/>
      <c r="Q158" s="746"/>
      <c r="R158" s="746"/>
    </row>
    <row r="159" spans="2:18">
      <c r="B159" s="721"/>
      <c r="C159" s="721"/>
      <c r="D159" s="746"/>
      <c r="E159" s="746"/>
      <c r="F159" s="793"/>
      <c r="G159" s="746"/>
      <c r="H159" s="746"/>
      <c r="I159" s="746"/>
      <c r="J159" s="746"/>
      <c r="K159" s="746"/>
      <c r="L159" s="746"/>
      <c r="M159" s="746"/>
      <c r="N159" s="746"/>
      <c r="O159" s="746"/>
      <c r="P159" s="746"/>
      <c r="Q159" s="746"/>
      <c r="R159" s="746"/>
    </row>
    <row r="160" spans="2:18">
      <c r="B160" s="721"/>
      <c r="C160" s="721"/>
      <c r="D160" s="746"/>
      <c r="E160" s="746"/>
      <c r="F160" s="793"/>
      <c r="G160" s="746"/>
      <c r="H160" s="746"/>
      <c r="I160" s="746"/>
      <c r="J160" s="746"/>
      <c r="K160" s="746"/>
      <c r="L160" s="746"/>
      <c r="M160" s="746"/>
      <c r="N160" s="746"/>
      <c r="O160" s="746"/>
      <c r="P160" s="746"/>
      <c r="Q160" s="746"/>
      <c r="R160" s="746"/>
    </row>
    <row r="161" spans="2:24" ht="16.5" thickBot="1">
      <c r="B161" s="722"/>
      <c r="C161" s="722"/>
      <c r="D161" s="747"/>
      <c r="E161" s="747"/>
      <c r="F161" s="794"/>
      <c r="G161" s="747"/>
      <c r="H161" s="747"/>
      <c r="I161" s="747"/>
      <c r="J161" s="747"/>
      <c r="K161" s="747"/>
      <c r="L161" s="747"/>
      <c r="M161" s="747"/>
      <c r="N161" s="747"/>
      <c r="O161" s="747"/>
      <c r="P161" s="747"/>
      <c r="Q161" s="747"/>
      <c r="R161" s="747"/>
    </row>
    <row r="162" spans="2:24" ht="16.5" thickBot="1">
      <c r="B162" s="43">
        <v>1</v>
      </c>
      <c r="C162" s="2" t="s">
        <v>82</v>
      </c>
      <c r="D162" s="13" t="s">
        <v>21</v>
      </c>
      <c r="E162" s="12">
        <v>4</v>
      </c>
      <c r="F162" s="12">
        <f t="shared" ref="F162" si="13">SUM(G162:L162)</f>
        <v>20</v>
      </c>
      <c r="G162" s="14">
        <v>20</v>
      </c>
      <c r="H162" s="14"/>
      <c r="I162" s="14"/>
      <c r="J162" s="14"/>
      <c r="K162" s="14"/>
      <c r="L162" s="15"/>
      <c r="M162" s="14"/>
      <c r="N162" s="14" t="s">
        <v>56</v>
      </c>
      <c r="O162" s="15"/>
      <c r="P162" s="14"/>
      <c r="Q162" s="14">
        <v>3</v>
      </c>
      <c r="R162" s="15"/>
    </row>
    <row r="163" spans="2:24" ht="16.5" thickBot="1">
      <c r="B163" s="43">
        <v>2</v>
      </c>
      <c r="C163" s="2" t="s">
        <v>83</v>
      </c>
      <c r="D163" s="13" t="s">
        <v>21</v>
      </c>
      <c r="E163" s="13">
        <v>4</v>
      </c>
      <c r="F163" s="13">
        <f>SUM(G163:L163)</f>
        <v>16</v>
      </c>
      <c r="G163" s="14"/>
      <c r="H163" s="14"/>
      <c r="I163" s="14"/>
      <c r="J163" s="14"/>
      <c r="K163" s="14">
        <v>16</v>
      </c>
      <c r="L163" s="15"/>
      <c r="M163" s="14"/>
      <c r="N163" s="14" t="s">
        <v>56</v>
      </c>
      <c r="O163" s="15"/>
      <c r="P163" s="14"/>
      <c r="Q163" s="14">
        <v>3</v>
      </c>
      <c r="R163" s="15"/>
    </row>
    <row r="164" spans="2:24" ht="32.25" thickBot="1">
      <c r="B164" s="43">
        <v>3</v>
      </c>
      <c r="C164" s="3" t="s">
        <v>84</v>
      </c>
      <c r="D164" s="13" t="s">
        <v>55</v>
      </c>
      <c r="E164" s="13">
        <v>5</v>
      </c>
      <c r="F164" s="13">
        <f t="shared" ref="F164:F168" si="14">SUM(G164:L164)</f>
        <v>36</v>
      </c>
      <c r="G164" s="14">
        <v>20</v>
      </c>
      <c r="H164" s="14">
        <v>16</v>
      </c>
      <c r="I164" s="14"/>
      <c r="J164" s="14"/>
      <c r="K164" s="14"/>
      <c r="L164" s="15"/>
      <c r="M164" s="14"/>
      <c r="N164" s="14" t="s">
        <v>56</v>
      </c>
      <c r="O164" s="15"/>
      <c r="P164" s="14"/>
      <c r="Q164" s="14">
        <v>3</v>
      </c>
      <c r="R164" s="15"/>
    </row>
    <row r="165" spans="2:24" ht="32.25" thickBot="1">
      <c r="B165" s="43">
        <v>4</v>
      </c>
      <c r="C165" s="3" t="s">
        <v>85</v>
      </c>
      <c r="D165" s="13" t="s">
        <v>55</v>
      </c>
      <c r="E165" s="13">
        <v>5</v>
      </c>
      <c r="F165" s="13">
        <f t="shared" si="14"/>
        <v>20</v>
      </c>
      <c r="G165" s="14">
        <v>20</v>
      </c>
      <c r="H165" s="14"/>
      <c r="I165" s="14"/>
      <c r="J165" s="14"/>
      <c r="K165" s="14"/>
      <c r="L165" s="15"/>
      <c r="M165" s="14"/>
      <c r="N165" s="14" t="s">
        <v>56</v>
      </c>
      <c r="O165" s="15"/>
      <c r="P165" s="14"/>
      <c r="Q165" s="14">
        <v>3</v>
      </c>
      <c r="R165" s="15"/>
    </row>
    <row r="166" spans="2:24" ht="16.5" thickBot="1">
      <c r="B166" s="43">
        <v>5</v>
      </c>
      <c r="C166" s="3" t="s">
        <v>86</v>
      </c>
      <c r="D166" s="13" t="s">
        <v>21</v>
      </c>
      <c r="E166" s="13">
        <v>5</v>
      </c>
      <c r="F166" s="13">
        <f t="shared" si="14"/>
        <v>20</v>
      </c>
      <c r="G166" s="14">
        <v>20</v>
      </c>
      <c r="H166" s="14"/>
      <c r="I166" s="14"/>
      <c r="J166" s="14"/>
      <c r="K166" s="14"/>
      <c r="L166" s="15"/>
      <c r="M166" s="14"/>
      <c r="N166" s="14" t="s">
        <v>56</v>
      </c>
      <c r="O166" s="15"/>
      <c r="P166" s="14"/>
      <c r="Q166" s="14">
        <v>3</v>
      </c>
      <c r="R166" s="15"/>
    </row>
    <row r="167" spans="2:24" ht="16.5" thickBot="1">
      <c r="B167" s="43">
        <v>6</v>
      </c>
      <c r="C167" s="2" t="s">
        <v>87</v>
      </c>
      <c r="D167" s="13" t="s">
        <v>60</v>
      </c>
      <c r="E167" s="13">
        <v>6</v>
      </c>
      <c r="F167" s="13">
        <f t="shared" si="14"/>
        <v>36</v>
      </c>
      <c r="G167" s="14">
        <v>20</v>
      </c>
      <c r="H167" s="14"/>
      <c r="I167" s="14"/>
      <c r="J167" s="14"/>
      <c r="K167" s="14">
        <v>16</v>
      </c>
      <c r="L167" s="15"/>
      <c r="M167" s="14"/>
      <c r="N167" s="14" t="s">
        <v>56</v>
      </c>
      <c r="O167" s="15"/>
      <c r="P167" s="14"/>
      <c r="Q167" s="14">
        <v>3</v>
      </c>
      <c r="R167" s="15"/>
    </row>
    <row r="168" spans="2:24" ht="16.5" thickBot="1">
      <c r="B168" s="43">
        <v>7</v>
      </c>
      <c r="C168" s="3" t="s">
        <v>88</v>
      </c>
      <c r="D168" s="13" t="s">
        <v>60</v>
      </c>
      <c r="E168" s="13">
        <v>6</v>
      </c>
      <c r="F168" s="13">
        <f t="shared" si="14"/>
        <v>16</v>
      </c>
      <c r="G168" s="14"/>
      <c r="H168" s="14"/>
      <c r="I168" s="14"/>
      <c r="J168" s="14"/>
      <c r="K168" s="14">
        <v>16</v>
      </c>
      <c r="L168" s="15"/>
      <c r="M168" s="14"/>
      <c r="N168" s="14" t="s">
        <v>56</v>
      </c>
      <c r="O168" s="15"/>
      <c r="P168" s="14"/>
      <c r="Q168" s="14">
        <v>3</v>
      </c>
      <c r="R168" s="15"/>
    </row>
    <row r="169" spans="2:24" ht="16.5" thickBot="1">
      <c r="B169" s="769" t="s">
        <v>22</v>
      </c>
      <c r="C169" s="770"/>
      <c r="D169" s="770"/>
      <c r="E169" s="771"/>
      <c r="F169" s="772">
        <f t="shared" ref="F169:R169" si="15">SUM(F162:F168)</f>
        <v>164</v>
      </c>
      <c r="G169" s="89">
        <f t="shared" si="15"/>
        <v>100</v>
      </c>
      <c r="H169" s="89">
        <f t="shared" si="15"/>
        <v>16</v>
      </c>
      <c r="I169" s="89">
        <f t="shared" si="15"/>
        <v>0</v>
      </c>
      <c r="J169" s="89">
        <f t="shared" si="15"/>
        <v>0</v>
      </c>
      <c r="K169" s="89">
        <f t="shared" si="15"/>
        <v>48</v>
      </c>
      <c r="L169" s="89">
        <f t="shared" si="15"/>
        <v>0</v>
      </c>
      <c r="M169" s="772"/>
      <c r="N169" s="772"/>
      <c r="O169" s="772"/>
      <c r="P169" s="772">
        <f t="shared" si="15"/>
        <v>0</v>
      </c>
      <c r="Q169" s="772">
        <f t="shared" si="15"/>
        <v>21</v>
      </c>
      <c r="R169" s="772">
        <f t="shared" si="15"/>
        <v>0</v>
      </c>
    </row>
    <row r="170" spans="2:24" ht="16.5" thickBot="1">
      <c r="B170" s="775" t="s">
        <v>35</v>
      </c>
      <c r="C170" s="776"/>
      <c r="D170" s="776"/>
      <c r="E170" s="777"/>
      <c r="F170" s="773"/>
      <c r="G170" s="723">
        <f>SUM(G169:L169)</f>
        <v>164</v>
      </c>
      <c r="H170" s="799"/>
      <c r="I170" s="799"/>
      <c r="J170" s="799"/>
      <c r="K170" s="799"/>
      <c r="L170" s="800"/>
      <c r="M170" s="773"/>
      <c r="N170" s="773"/>
      <c r="O170" s="773"/>
      <c r="P170" s="774"/>
      <c r="Q170" s="774"/>
      <c r="R170" s="774"/>
    </row>
    <row r="171" spans="2:24" ht="16.5" thickBot="1">
      <c r="B171" s="778"/>
      <c r="C171" s="779"/>
      <c r="D171" s="779"/>
      <c r="E171" s="780"/>
      <c r="F171" s="774"/>
      <c r="G171" s="801"/>
      <c r="H171" s="802"/>
      <c r="I171" s="802"/>
      <c r="J171" s="802"/>
      <c r="K171" s="802"/>
      <c r="L171" s="803"/>
      <c r="M171" s="774"/>
      <c r="N171" s="774"/>
      <c r="O171" s="774"/>
      <c r="P171" s="748">
        <f>SUM(P169:R170)</f>
        <v>21</v>
      </c>
      <c r="Q171" s="749"/>
      <c r="R171" s="750"/>
    </row>
    <row r="173" spans="2:24">
      <c r="B173" s="8" t="s">
        <v>204</v>
      </c>
      <c r="C173" s="59" t="s">
        <v>324</v>
      </c>
    </row>
    <row r="174" spans="2:24">
      <c r="B174" s="8" t="s">
        <v>206</v>
      </c>
      <c r="C174" s="60" t="s">
        <v>207</v>
      </c>
    </row>
    <row r="175" spans="2:24">
      <c r="B175" s="8" t="s">
        <v>208</v>
      </c>
      <c r="C175" s="8" t="s">
        <v>260</v>
      </c>
    </row>
    <row r="176" spans="2:24" ht="37.5" customHeight="1">
      <c r="B176" s="8" t="s">
        <v>209</v>
      </c>
      <c r="C176" s="798" t="s">
        <v>304</v>
      </c>
      <c r="D176" s="798"/>
      <c r="E176" s="798"/>
      <c r="F176" s="798"/>
      <c r="G176" s="798"/>
      <c r="H176" s="798"/>
      <c r="I176" s="798"/>
      <c r="J176" s="798"/>
      <c r="K176" s="798"/>
      <c r="L176" s="798"/>
      <c r="M176" s="798"/>
      <c r="N176" s="798"/>
      <c r="O176" s="798"/>
      <c r="P176" s="798"/>
      <c r="Q176" s="798"/>
      <c r="R176" s="798"/>
      <c r="S176" s="798"/>
      <c r="T176" s="798"/>
      <c r="U176" s="798"/>
      <c r="V176" s="798"/>
      <c r="W176" s="798"/>
      <c r="X176" s="798"/>
    </row>
    <row r="177" spans="2:5">
      <c r="B177" s="8" t="s">
        <v>210</v>
      </c>
      <c r="C177" s="61" t="s">
        <v>261</v>
      </c>
    </row>
    <row r="179" spans="2:5" ht="30" customHeight="1"/>
    <row r="180" spans="2:5">
      <c r="D180" s="8">
        <v>180</v>
      </c>
    </row>
    <row r="181" spans="2:5">
      <c r="D181" s="8">
        <v>88</v>
      </c>
      <c r="E181" s="62">
        <f>D181/$D$180</f>
        <v>0.48888888888888887</v>
      </c>
    </row>
  </sheetData>
  <customSheetViews>
    <customSheetView guid="{18294419-2B54-43B3-8FD6-ADA3F102ACAE}" scale="85" showPageBreaks="1" fitToPage="1" printArea="1" view="pageBreakPreview" topLeftCell="A21">
      <selection activeCell="B144" sqref="B144:E144"/>
      <pageMargins left="0.25" right="0.25" top="0.75" bottom="0.75" header="0.3" footer="0.3"/>
      <pageSetup paperSize="9" scale="76" fitToHeight="0" orientation="landscape" r:id="rId1"/>
    </customSheetView>
  </customSheetViews>
  <mergeCells count="258">
    <mergeCell ref="C176:X176"/>
    <mergeCell ref="G170:L171"/>
    <mergeCell ref="G92:L93"/>
    <mergeCell ref="P169:P170"/>
    <mergeCell ref="Q169:Q170"/>
    <mergeCell ref="R169:R170"/>
    <mergeCell ref="B170:E170"/>
    <mergeCell ref="B171:E171"/>
    <mergeCell ref="P171:R171"/>
    <mergeCell ref="L157:L161"/>
    <mergeCell ref="M157:M161"/>
    <mergeCell ref="N157:N161"/>
    <mergeCell ref="O157:O161"/>
    <mergeCell ref="B169:E169"/>
    <mergeCell ref="F169:F171"/>
    <mergeCell ref="M169:M171"/>
    <mergeCell ref="N169:N171"/>
    <mergeCell ref="O169:O171"/>
    <mergeCell ref="G156:L156"/>
    <mergeCell ref="M156:O156"/>
    <mergeCell ref="P156:P161"/>
    <mergeCell ref="Q156:Q161"/>
    <mergeCell ref="R156:R161"/>
    <mergeCell ref="G157:G161"/>
    <mergeCell ref="H157:H161"/>
    <mergeCell ref="I157:I161"/>
    <mergeCell ref="J157:J161"/>
    <mergeCell ref="K157:K161"/>
    <mergeCell ref="D150:R150"/>
    <mergeCell ref="D151:R151"/>
    <mergeCell ref="B153:B161"/>
    <mergeCell ref="C153:C161"/>
    <mergeCell ref="D153:E155"/>
    <mergeCell ref="F153:O155"/>
    <mergeCell ref="P153:R155"/>
    <mergeCell ref="D156:D161"/>
    <mergeCell ref="E156:E161"/>
    <mergeCell ref="F156:F161"/>
    <mergeCell ref="P143:P144"/>
    <mergeCell ref="Q143:Q144"/>
    <mergeCell ref="R143:R144"/>
    <mergeCell ref="B144:E144"/>
    <mergeCell ref="G144:G145"/>
    <mergeCell ref="H144:L145"/>
    <mergeCell ref="B145:E145"/>
    <mergeCell ref="P145:R145"/>
    <mergeCell ref="L131:L135"/>
    <mergeCell ref="M131:M135"/>
    <mergeCell ref="N131:N135"/>
    <mergeCell ref="O131:O135"/>
    <mergeCell ref="B143:E143"/>
    <mergeCell ref="F143:F145"/>
    <mergeCell ref="M143:M145"/>
    <mergeCell ref="N143:N145"/>
    <mergeCell ref="O143:O145"/>
    <mergeCell ref="D124:R124"/>
    <mergeCell ref="D125:R125"/>
    <mergeCell ref="B127:B135"/>
    <mergeCell ref="C127:C135"/>
    <mergeCell ref="D127:E129"/>
    <mergeCell ref="F127:O129"/>
    <mergeCell ref="P127:R129"/>
    <mergeCell ref="D130:D135"/>
    <mergeCell ref="E130:E135"/>
    <mergeCell ref="F130:F135"/>
    <mergeCell ref="G130:L130"/>
    <mergeCell ref="M130:O130"/>
    <mergeCell ref="P130:P135"/>
    <mergeCell ref="Q130:Q135"/>
    <mergeCell ref="R130:R135"/>
    <mergeCell ref="G131:G135"/>
    <mergeCell ref="H131:H135"/>
    <mergeCell ref="I131:I135"/>
    <mergeCell ref="J131:J135"/>
    <mergeCell ref="K131:K135"/>
    <mergeCell ref="L105:L109"/>
    <mergeCell ref="P117:P118"/>
    <mergeCell ref="Q117:Q118"/>
    <mergeCell ref="R117:R118"/>
    <mergeCell ref="B118:E118"/>
    <mergeCell ref="G118:G119"/>
    <mergeCell ref="H118:L119"/>
    <mergeCell ref="B119:E119"/>
    <mergeCell ref="P119:R119"/>
    <mergeCell ref="M105:M109"/>
    <mergeCell ref="N105:N109"/>
    <mergeCell ref="O105:O109"/>
    <mergeCell ref="B117:E117"/>
    <mergeCell ref="F117:F119"/>
    <mergeCell ref="M117:M119"/>
    <mergeCell ref="N117:N119"/>
    <mergeCell ref="O117:O119"/>
    <mergeCell ref="D98:R98"/>
    <mergeCell ref="R91:R92"/>
    <mergeCell ref="B92:E92"/>
    <mergeCell ref="S92:T92"/>
    <mergeCell ref="U92:V92"/>
    <mergeCell ref="D99:R99"/>
    <mergeCell ref="B101:B109"/>
    <mergeCell ref="C101:C109"/>
    <mergeCell ref="D101:E103"/>
    <mergeCell ref="F101:O103"/>
    <mergeCell ref="P101:R103"/>
    <mergeCell ref="D104:D109"/>
    <mergeCell ref="E104:E109"/>
    <mergeCell ref="F104:F109"/>
    <mergeCell ref="G104:L104"/>
    <mergeCell ref="M104:O104"/>
    <mergeCell ref="P104:P109"/>
    <mergeCell ref="Q104:Q109"/>
    <mergeCell ref="R104:R109"/>
    <mergeCell ref="G105:G109"/>
    <mergeCell ref="H105:H109"/>
    <mergeCell ref="I105:I109"/>
    <mergeCell ref="J105:J109"/>
    <mergeCell ref="K105:K109"/>
    <mergeCell ref="R71:R76"/>
    <mergeCell ref="O72:O76"/>
    <mergeCell ref="S72:T75"/>
    <mergeCell ref="U72:V75"/>
    <mergeCell ref="W72:X75"/>
    <mergeCell ref="B91:E91"/>
    <mergeCell ref="F91:F93"/>
    <mergeCell ref="M91:M93"/>
    <mergeCell ref="N91:N93"/>
    <mergeCell ref="O91:O93"/>
    <mergeCell ref="P91:P92"/>
    <mergeCell ref="Q91:Q92"/>
    <mergeCell ref="F71:F76"/>
    <mergeCell ref="W92:X92"/>
    <mergeCell ref="B93:E93"/>
    <mergeCell ref="P93:R93"/>
    <mergeCell ref="S93:V93"/>
    <mergeCell ref="W93:X93"/>
    <mergeCell ref="D67:X67"/>
    <mergeCell ref="B68:B76"/>
    <mergeCell ref="C68:C76"/>
    <mergeCell ref="D68:E70"/>
    <mergeCell ref="F68:O70"/>
    <mergeCell ref="P68:R70"/>
    <mergeCell ref="S68:V70"/>
    <mergeCell ref="W68:X70"/>
    <mergeCell ref="D71:D76"/>
    <mergeCell ref="E71:E76"/>
    <mergeCell ref="S71:V71"/>
    <mergeCell ref="W71:X71"/>
    <mergeCell ref="G72:G76"/>
    <mergeCell ref="H72:H76"/>
    <mergeCell ref="I72:I76"/>
    <mergeCell ref="J72:J76"/>
    <mergeCell ref="K72:K76"/>
    <mergeCell ref="L72:L76"/>
    <mergeCell ref="M72:M76"/>
    <mergeCell ref="N72:N76"/>
    <mergeCell ref="G71:L71"/>
    <mergeCell ref="M71:O71"/>
    <mergeCell ref="P71:P76"/>
    <mergeCell ref="Q71:Q76"/>
    <mergeCell ref="W60:X60"/>
    <mergeCell ref="B61:E61"/>
    <mergeCell ref="P61:R61"/>
    <mergeCell ref="S61:V61"/>
    <mergeCell ref="W61:X61"/>
    <mergeCell ref="D66:X66"/>
    <mergeCell ref="R59:R60"/>
    <mergeCell ref="B60:E60"/>
    <mergeCell ref="S60:T60"/>
    <mergeCell ref="U60:V60"/>
    <mergeCell ref="B59:E59"/>
    <mergeCell ref="F59:F61"/>
    <mergeCell ref="M59:M61"/>
    <mergeCell ref="N59:N61"/>
    <mergeCell ref="O59:O61"/>
    <mergeCell ref="P59:P60"/>
    <mergeCell ref="Q59:Q60"/>
    <mergeCell ref="G60:L61"/>
    <mergeCell ref="D35:X35"/>
    <mergeCell ref="D36:X36"/>
    <mergeCell ref="R40:R45"/>
    <mergeCell ref="S40:V40"/>
    <mergeCell ref="G41:G45"/>
    <mergeCell ref="H41:H45"/>
    <mergeCell ref="I41:I45"/>
    <mergeCell ref="J41:J45"/>
    <mergeCell ref="K41:K45"/>
    <mergeCell ref="L41:L45"/>
    <mergeCell ref="M41:M45"/>
    <mergeCell ref="B37:B45"/>
    <mergeCell ref="C37:C45"/>
    <mergeCell ref="D37:E39"/>
    <mergeCell ref="F37:O39"/>
    <mergeCell ref="P37:R39"/>
    <mergeCell ref="S37:V39"/>
    <mergeCell ref="W37:X39"/>
    <mergeCell ref="D40:D45"/>
    <mergeCell ref="S41:T44"/>
    <mergeCell ref="U41:V44"/>
    <mergeCell ref="W41:X44"/>
    <mergeCell ref="W40:X40"/>
    <mergeCell ref="E40:E45"/>
    <mergeCell ref="F40:F45"/>
    <mergeCell ref="G40:L40"/>
    <mergeCell ref="M40:O40"/>
    <mergeCell ref="P40:P45"/>
    <mergeCell ref="Q40:Q45"/>
    <mergeCell ref="N41:N45"/>
    <mergeCell ref="O41:O45"/>
    <mergeCell ref="Y26:Y27"/>
    <mergeCell ref="B28:E28"/>
    <mergeCell ref="F28:F30"/>
    <mergeCell ref="M28:M30"/>
    <mergeCell ref="N28:N30"/>
    <mergeCell ref="O28:O30"/>
    <mergeCell ref="P28:P29"/>
    <mergeCell ref="Q28:Q29"/>
    <mergeCell ref="R28:R29"/>
    <mergeCell ref="B29:E29"/>
    <mergeCell ref="S29:T29"/>
    <mergeCell ref="U29:V29"/>
    <mergeCell ref="W29:X29"/>
    <mergeCell ref="B30:E30"/>
    <mergeCell ref="P30:R30"/>
    <mergeCell ref="S30:V30"/>
    <mergeCell ref="W30:X30"/>
    <mergeCell ref="G29:L30"/>
    <mergeCell ref="Y5:Y7"/>
    <mergeCell ref="D8:D13"/>
    <mergeCell ref="E8:E13"/>
    <mergeCell ref="F8:F13"/>
    <mergeCell ref="G8:L8"/>
    <mergeCell ref="M8:O8"/>
    <mergeCell ref="P8:P13"/>
    <mergeCell ref="Q8:Q13"/>
    <mergeCell ref="R8:R13"/>
    <mergeCell ref="S8:V8"/>
    <mergeCell ref="Y9:Y11"/>
    <mergeCell ref="M9:M13"/>
    <mergeCell ref="N9:N13"/>
    <mergeCell ref="O9:O13"/>
    <mergeCell ref="S9:T12"/>
    <mergeCell ref="U9:V12"/>
    <mergeCell ref="W9:X12"/>
    <mergeCell ref="G9:G13"/>
    <mergeCell ref="H9:H13"/>
    <mergeCell ref="I9:I13"/>
    <mergeCell ref="J9:J13"/>
    <mergeCell ref="K9:K13"/>
    <mergeCell ref="L9:L13"/>
    <mergeCell ref="D3:X3"/>
    <mergeCell ref="D4:X4"/>
    <mergeCell ref="B5:B13"/>
    <mergeCell ref="C5:C13"/>
    <mergeCell ref="D5:E7"/>
    <mergeCell ref="F5:O7"/>
    <mergeCell ref="P5:R7"/>
    <mergeCell ref="S5:V7"/>
    <mergeCell ref="W5:X7"/>
    <mergeCell ref="W8:X8"/>
  </mergeCells>
  <pageMargins left="0.25" right="0.25" top="0.75" bottom="0.75" header="0.3" footer="0.3"/>
  <pageSetup paperSize="9" scale="76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178"/>
  <sheetViews>
    <sheetView zoomScale="50" zoomScaleNormal="50" workbookViewId="0">
      <selection activeCell="B160" sqref="B160:F160"/>
    </sheetView>
  </sheetViews>
  <sheetFormatPr defaultRowHeight="15"/>
  <cols>
    <col min="2" max="2" width="11.28515625" customWidth="1"/>
    <col min="3" max="3" width="69.7109375" customWidth="1"/>
    <col min="4" max="4" width="0" hidden="1" customWidth="1"/>
    <col min="5" max="5" width="13.85546875" customWidth="1"/>
    <col min="6" max="6" width="9" customWidth="1"/>
    <col min="7" max="7" width="7.5703125" customWidth="1"/>
    <col min="8" max="15" width="6.28515625" customWidth="1"/>
    <col min="16" max="16" width="9.28515625" customWidth="1"/>
    <col min="17" max="17" width="6.7109375" customWidth="1"/>
    <col min="18" max="18" width="73.42578125" customWidth="1"/>
    <col min="19" max="60" width="3.7109375" customWidth="1"/>
  </cols>
  <sheetData>
    <row r="1" spans="1:60" ht="30">
      <c r="A1" s="522">
        <f>G20+G68+G115+G160</f>
        <v>640</v>
      </c>
      <c r="B1" s="523"/>
      <c r="C1" s="524"/>
      <c r="D1" s="525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6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8"/>
      <c r="AE1" s="528"/>
      <c r="AF1" s="528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7"/>
      <c r="AR1" s="527"/>
      <c r="AS1" s="527"/>
      <c r="AT1" s="527"/>
      <c r="AU1" s="527"/>
      <c r="AV1" s="527"/>
      <c r="AW1" s="527"/>
      <c r="AX1" s="527"/>
      <c r="AY1" s="527"/>
      <c r="AZ1" s="527"/>
      <c r="BA1" s="527"/>
      <c r="BB1" s="527"/>
      <c r="BC1" s="527"/>
      <c r="BD1" s="527"/>
      <c r="BE1" s="527"/>
      <c r="BF1" s="527"/>
      <c r="BG1" s="527"/>
      <c r="BH1" s="527"/>
    </row>
    <row r="2" spans="1:60" ht="27">
      <c r="A2" s="529"/>
      <c r="B2" s="523"/>
      <c r="C2" s="523"/>
      <c r="D2" s="10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6"/>
      <c r="Q2" s="527"/>
      <c r="R2" s="1126" t="s">
        <v>765</v>
      </c>
      <c r="S2" s="1126"/>
      <c r="T2" s="1126"/>
      <c r="U2" s="1126"/>
      <c r="V2" s="1126"/>
      <c r="W2" s="1126"/>
      <c r="X2" s="1126"/>
      <c r="Y2" s="1126"/>
      <c r="Z2" s="1126"/>
      <c r="AA2" s="1126"/>
      <c r="AB2" s="1126"/>
      <c r="AC2" s="1126"/>
      <c r="AD2" s="1126"/>
      <c r="AE2" s="1126"/>
      <c r="AF2" s="1126"/>
      <c r="AG2" s="1126"/>
      <c r="AH2" s="1126"/>
      <c r="AI2" s="1126"/>
      <c r="AJ2" s="1126"/>
      <c r="AK2" s="1126"/>
      <c r="AL2" s="1126"/>
      <c r="AM2" s="1126"/>
      <c r="AN2" s="1126"/>
      <c r="AO2" s="1126"/>
      <c r="AP2" s="1126"/>
      <c r="AQ2" s="1126"/>
      <c r="AR2" s="1126"/>
      <c r="AS2" s="1126"/>
      <c r="AT2" s="1126"/>
      <c r="AU2" s="1126"/>
      <c r="AV2" s="1126"/>
      <c r="AW2" s="1126"/>
      <c r="AX2" s="1126"/>
      <c r="AY2" s="1126"/>
      <c r="AZ2" s="1126"/>
      <c r="BA2" s="1126"/>
      <c r="BB2" s="1126"/>
      <c r="BC2" s="1126"/>
      <c r="BD2" s="1126"/>
      <c r="BE2" s="1126"/>
      <c r="BF2" s="1126"/>
      <c r="BG2" s="1126"/>
      <c r="BH2" s="1126"/>
    </row>
    <row r="3" spans="1:60" ht="19.5">
      <c r="A3" s="529"/>
      <c r="B3" s="523"/>
      <c r="C3" s="523" t="s">
        <v>25</v>
      </c>
      <c r="D3" s="10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6"/>
      <c r="Q3" s="527"/>
      <c r="R3" s="527"/>
      <c r="S3" s="527"/>
      <c r="T3" s="530"/>
      <c r="U3" s="527"/>
      <c r="V3" s="527"/>
      <c r="W3" s="527"/>
      <c r="X3" s="527"/>
      <c r="Y3" s="527"/>
      <c r="Z3" s="531"/>
      <c r="AA3" s="530"/>
      <c r="AB3" s="527"/>
      <c r="AC3" s="527"/>
      <c r="AD3" s="531"/>
      <c r="AE3" s="527"/>
      <c r="AF3" s="527"/>
      <c r="AG3" s="527"/>
      <c r="AH3" s="527"/>
      <c r="AI3" s="527"/>
      <c r="AJ3" s="527"/>
      <c r="AK3" s="527"/>
      <c r="AL3" s="527"/>
      <c r="AM3" s="527"/>
      <c r="AN3" s="527"/>
      <c r="AO3" s="527"/>
      <c r="AP3" s="527"/>
      <c r="AQ3" s="527"/>
      <c r="AR3" s="527"/>
      <c r="AS3" s="527"/>
      <c r="AT3" s="527"/>
      <c r="AU3" s="527"/>
      <c r="AV3" s="527"/>
      <c r="AW3" s="527"/>
      <c r="AX3" s="527"/>
      <c r="AY3" s="527"/>
      <c r="AZ3" s="527"/>
      <c r="BA3" s="527"/>
      <c r="BB3" s="527"/>
      <c r="BC3" s="527" t="s">
        <v>446</v>
      </c>
      <c r="BD3" s="527"/>
      <c r="BE3" s="527"/>
      <c r="BF3" s="527"/>
      <c r="BG3" s="527"/>
      <c r="BH3" s="527"/>
    </row>
    <row r="4" spans="1:60" ht="20.25" thickBot="1">
      <c r="A4" s="529"/>
      <c r="B4" s="523"/>
      <c r="C4" s="523" t="s">
        <v>26</v>
      </c>
      <c r="D4" s="103"/>
      <c r="E4" s="1127" t="s">
        <v>447</v>
      </c>
      <c r="F4" s="1127"/>
      <c r="G4" s="1127"/>
      <c r="H4" s="1127"/>
      <c r="I4" s="1127"/>
      <c r="J4" s="1127"/>
      <c r="K4" s="1127"/>
      <c r="L4" s="1127"/>
      <c r="M4" s="1127"/>
      <c r="N4" s="1127"/>
      <c r="O4" s="1127"/>
      <c r="P4" s="532"/>
      <c r="Q4" s="533"/>
      <c r="R4" s="534" t="str">
        <f>C5</f>
        <v>Kierunek: Socjologia grup dyspozycyjnych, studia II stopnia</v>
      </c>
      <c r="S4" s="534"/>
      <c r="T4" s="534"/>
      <c r="U4" s="534" t="s">
        <v>448</v>
      </c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7"/>
      <c r="AK4" s="527"/>
      <c r="AL4" s="527"/>
      <c r="AM4" s="527"/>
      <c r="AN4" s="527"/>
      <c r="AO4" s="527"/>
      <c r="AP4" s="527"/>
      <c r="AQ4" s="527"/>
      <c r="AR4" s="527"/>
      <c r="AS4" s="527"/>
      <c r="AT4" s="527"/>
      <c r="AU4" s="527"/>
      <c r="AV4" s="527"/>
      <c r="AW4" s="527"/>
      <c r="AX4" s="527"/>
      <c r="AY4" s="527"/>
      <c r="AZ4" s="527"/>
      <c r="BA4" s="527"/>
      <c r="BB4" s="527"/>
      <c r="BC4" s="527"/>
      <c r="BD4" s="527"/>
      <c r="BE4" s="527"/>
      <c r="BF4" s="527"/>
      <c r="BG4" s="527"/>
      <c r="BH4" s="527"/>
    </row>
    <row r="5" spans="1:60" ht="20.25" thickBot="1">
      <c r="A5" s="529"/>
      <c r="B5" s="523"/>
      <c r="C5" s="523" t="s">
        <v>766</v>
      </c>
      <c r="D5" s="103"/>
      <c r="E5" s="1128" t="s">
        <v>767</v>
      </c>
      <c r="F5" s="1128"/>
      <c r="G5" s="1128"/>
      <c r="H5" s="1128"/>
      <c r="I5" s="1128"/>
      <c r="J5" s="1128"/>
      <c r="K5" s="1128"/>
      <c r="L5" s="1128"/>
      <c r="M5" s="1128"/>
      <c r="N5" s="1128"/>
      <c r="O5" s="1128"/>
      <c r="P5" s="535"/>
      <c r="Q5" s="527"/>
      <c r="R5" s="536" t="s">
        <v>451</v>
      </c>
      <c r="S5" s="1129" t="s">
        <v>768</v>
      </c>
      <c r="T5" s="1130"/>
      <c r="U5" s="1130"/>
      <c r="V5" s="1130"/>
      <c r="W5" s="1130"/>
      <c r="X5" s="1130"/>
      <c r="Y5" s="1130"/>
      <c r="Z5" s="1130"/>
      <c r="AA5" s="1130"/>
      <c r="AB5" s="1130"/>
      <c r="AC5" s="1130"/>
      <c r="AD5" s="1130"/>
      <c r="AE5" s="1130"/>
      <c r="AF5" s="1130"/>
      <c r="AG5" s="1130"/>
      <c r="AH5" s="1130"/>
      <c r="AI5" s="1130"/>
      <c r="AJ5" s="1130"/>
      <c r="AK5" s="1130"/>
      <c r="AL5" s="1130"/>
      <c r="AM5" s="1130"/>
      <c r="AN5" s="1130"/>
      <c r="AO5" s="1130"/>
      <c r="AP5" s="1130"/>
      <c r="AQ5" s="1130"/>
      <c r="AR5" s="1130"/>
      <c r="AS5" s="1130"/>
      <c r="AT5" s="1130"/>
      <c r="AU5" s="1130"/>
      <c r="AV5" s="1130"/>
      <c r="AW5" s="1130"/>
      <c r="AX5" s="1130"/>
      <c r="AY5" s="1131"/>
      <c r="AZ5" s="1129" t="s">
        <v>453</v>
      </c>
      <c r="BA5" s="1130"/>
      <c r="BB5" s="1130"/>
      <c r="BC5" s="1130"/>
      <c r="BD5" s="1131"/>
      <c r="BE5" s="1129" t="s">
        <v>454</v>
      </c>
      <c r="BF5" s="1130"/>
      <c r="BG5" s="1130"/>
      <c r="BH5" s="1131"/>
    </row>
    <row r="6" spans="1:60" ht="19.5">
      <c r="A6" s="529"/>
      <c r="B6" s="1138" t="s">
        <v>94</v>
      </c>
      <c r="C6" s="1138" t="s">
        <v>95</v>
      </c>
      <c r="D6" s="1141" t="s">
        <v>455</v>
      </c>
      <c r="E6" s="1144" t="s">
        <v>28</v>
      </c>
      <c r="F6" s="1145"/>
      <c r="G6" s="1144" t="s">
        <v>93</v>
      </c>
      <c r="H6" s="1150"/>
      <c r="I6" s="1150"/>
      <c r="J6" s="1150"/>
      <c r="K6" s="1150"/>
      <c r="L6" s="1150"/>
      <c r="M6" s="1144" t="s">
        <v>92</v>
      </c>
      <c r="N6" s="1150"/>
      <c r="O6" s="1145"/>
      <c r="P6" s="537"/>
      <c r="Q6" s="527"/>
      <c r="R6" s="1132" t="s">
        <v>460</v>
      </c>
      <c r="S6" s="1135" t="s">
        <v>461</v>
      </c>
      <c r="T6" s="1135" t="s">
        <v>462</v>
      </c>
      <c r="U6" s="1135" t="s">
        <v>463</v>
      </c>
      <c r="V6" s="1135" t="s">
        <v>464</v>
      </c>
      <c r="W6" s="1135" t="s">
        <v>465</v>
      </c>
      <c r="X6" s="1135" t="s">
        <v>466</v>
      </c>
      <c r="Y6" s="1135" t="s">
        <v>467</v>
      </c>
      <c r="Z6" s="1135" t="s">
        <v>468</v>
      </c>
      <c r="AA6" s="1135" t="s">
        <v>469</v>
      </c>
      <c r="AB6" s="1135" t="s">
        <v>470</v>
      </c>
      <c r="AC6" s="1135" t="s">
        <v>471</v>
      </c>
      <c r="AD6" s="1135" t="s">
        <v>472</v>
      </c>
      <c r="AE6" s="1135" t="s">
        <v>473</v>
      </c>
      <c r="AF6" s="1135" t="s">
        <v>474</v>
      </c>
      <c r="AG6" s="1135" t="s">
        <v>475</v>
      </c>
      <c r="AH6" s="1135" t="s">
        <v>476</v>
      </c>
      <c r="AI6" s="1135" t="s">
        <v>477</v>
      </c>
      <c r="AJ6" s="1135" t="s">
        <v>478</v>
      </c>
      <c r="AK6" s="1135" t="s">
        <v>479</v>
      </c>
      <c r="AL6" s="1135" t="s">
        <v>480</v>
      </c>
      <c r="AM6" s="1135" t="s">
        <v>481</v>
      </c>
      <c r="AN6" s="1135" t="s">
        <v>482</v>
      </c>
      <c r="AO6" s="1135" t="s">
        <v>483</v>
      </c>
      <c r="AP6" s="1135" t="s">
        <v>484</v>
      </c>
      <c r="AQ6" s="1135" t="s">
        <v>485</v>
      </c>
      <c r="AR6" s="1135" t="s">
        <v>486</v>
      </c>
      <c r="AS6" s="1135" t="s">
        <v>487</v>
      </c>
      <c r="AT6" s="1135" t="s">
        <v>488</v>
      </c>
      <c r="AU6" s="1135" t="s">
        <v>489</v>
      </c>
      <c r="AV6" s="1135" t="s">
        <v>490</v>
      </c>
      <c r="AW6" s="1135" t="s">
        <v>491</v>
      </c>
      <c r="AX6" s="1135" t="s">
        <v>492</v>
      </c>
      <c r="AY6" s="1135" t="s">
        <v>493</v>
      </c>
      <c r="AZ6" s="1135" t="s">
        <v>7</v>
      </c>
      <c r="BA6" s="1135" t="s">
        <v>9</v>
      </c>
      <c r="BB6" s="1135" t="s">
        <v>10</v>
      </c>
      <c r="BC6" s="1135" t="s">
        <v>11</v>
      </c>
      <c r="BD6" s="1135" t="s">
        <v>12</v>
      </c>
      <c r="BE6" s="1135" t="s">
        <v>494</v>
      </c>
      <c r="BF6" s="1135" t="s">
        <v>495</v>
      </c>
      <c r="BG6" s="1159" t="s">
        <v>496</v>
      </c>
      <c r="BH6" s="1135" t="s">
        <v>497</v>
      </c>
    </row>
    <row r="7" spans="1:60" ht="19.5">
      <c r="A7" s="529"/>
      <c r="B7" s="1139"/>
      <c r="C7" s="1139"/>
      <c r="D7" s="1142"/>
      <c r="E7" s="1146"/>
      <c r="F7" s="1147"/>
      <c r="G7" s="1146"/>
      <c r="H7" s="1151"/>
      <c r="I7" s="1151"/>
      <c r="J7" s="1151"/>
      <c r="K7" s="1151"/>
      <c r="L7" s="1151"/>
      <c r="M7" s="1146"/>
      <c r="N7" s="1151"/>
      <c r="O7" s="1147"/>
      <c r="P7" s="526"/>
      <c r="Q7" s="527"/>
      <c r="R7" s="1133"/>
      <c r="S7" s="1136"/>
      <c r="T7" s="1136"/>
      <c r="U7" s="1136"/>
      <c r="V7" s="1136"/>
      <c r="W7" s="1136"/>
      <c r="X7" s="1136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6"/>
      <c r="AJ7" s="1136"/>
      <c r="AK7" s="1136"/>
      <c r="AL7" s="1136"/>
      <c r="AM7" s="1136"/>
      <c r="AN7" s="1136"/>
      <c r="AO7" s="1136"/>
      <c r="AP7" s="1136"/>
      <c r="AQ7" s="1136"/>
      <c r="AR7" s="1136"/>
      <c r="AS7" s="1136"/>
      <c r="AT7" s="1136"/>
      <c r="AU7" s="1136"/>
      <c r="AV7" s="1136"/>
      <c r="AW7" s="1136"/>
      <c r="AX7" s="1136"/>
      <c r="AY7" s="1136"/>
      <c r="AZ7" s="1136"/>
      <c r="BA7" s="1136"/>
      <c r="BB7" s="1136"/>
      <c r="BC7" s="1136"/>
      <c r="BD7" s="1136"/>
      <c r="BE7" s="1136"/>
      <c r="BF7" s="1136"/>
      <c r="BG7" s="1160"/>
      <c r="BH7" s="1136"/>
    </row>
    <row r="8" spans="1:60" ht="20.25" thickBot="1">
      <c r="A8" s="529"/>
      <c r="B8" s="1139"/>
      <c r="C8" s="1139"/>
      <c r="D8" s="1142"/>
      <c r="E8" s="1148"/>
      <c r="F8" s="1149"/>
      <c r="G8" s="1148"/>
      <c r="H8" s="1152"/>
      <c r="I8" s="1152"/>
      <c r="J8" s="1152"/>
      <c r="K8" s="1152"/>
      <c r="L8" s="1152"/>
      <c r="M8" s="1148"/>
      <c r="N8" s="1152"/>
      <c r="O8" s="1149"/>
      <c r="P8" s="526"/>
      <c r="Q8" s="527"/>
      <c r="R8" s="1133"/>
      <c r="S8" s="1136"/>
      <c r="T8" s="1136"/>
      <c r="U8" s="1136"/>
      <c r="V8" s="1136"/>
      <c r="W8" s="1136"/>
      <c r="X8" s="1136"/>
      <c r="Y8" s="1136"/>
      <c r="Z8" s="1136"/>
      <c r="AA8" s="1136"/>
      <c r="AB8" s="1136"/>
      <c r="AC8" s="1136"/>
      <c r="AD8" s="1136"/>
      <c r="AE8" s="1136"/>
      <c r="AF8" s="1136"/>
      <c r="AG8" s="1136"/>
      <c r="AH8" s="1136"/>
      <c r="AI8" s="1136"/>
      <c r="AJ8" s="1136"/>
      <c r="AK8" s="1136"/>
      <c r="AL8" s="1136"/>
      <c r="AM8" s="1136"/>
      <c r="AN8" s="1136"/>
      <c r="AO8" s="1136"/>
      <c r="AP8" s="1136"/>
      <c r="AQ8" s="1136"/>
      <c r="AR8" s="1136"/>
      <c r="AS8" s="1136"/>
      <c r="AT8" s="1136"/>
      <c r="AU8" s="1136"/>
      <c r="AV8" s="1136"/>
      <c r="AW8" s="1136"/>
      <c r="AX8" s="1136"/>
      <c r="AY8" s="1136"/>
      <c r="AZ8" s="1136"/>
      <c r="BA8" s="1136"/>
      <c r="BB8" s="1136"/>
      <c r="BC8" s="1136"/>
      <c r="BD8" s="1136"/>
      <c r="BE8" s="1136"/>
      <c r="BF8" s="1136"/>
      <c r="BG8" s="1160"/>
      <c r="BH8" s="1136"/>
    </row>
    <row r="9" spans="1:60" ht="20.25" thickBot="1">
      <c r="A9" s="529"/>
      <c r="B9" s="1139"/>
      <c r="C9" s="1139"/>
      <c r="D9" s="1142"/>
      <c r="E9" s="1153" t="s">
        <v>16</v>
      </c>
      <c r="F9" s="1153" t="s">
        <v>17</v>
      </c>
      <c r="G9" s="1153" t="s">
        <v>2</v>
      </c>
      <c r="H9" s="1156" t="s">
        <v>90</v>
      </c>
      <c r="I9" s="1157"/>
      <c r="J9" s="1157"/>
      <c r="K9" s="1157"/>
      <c r="L9" s="1158"/>
      <c r="M9" s="1153" t="s">
        <v>3</v>
      </c>
      <c r="N9" s="1153" t="s">
        <v>4</v>
      </c>
      <c r="O9" s="1153" t="s">
        <v>5</v>
      </c>
      <c r="P9" s="526"/>
      <c r="Q9" s="527"/>
      <c r="R9" s="1134"/>
      <c r="S9" s="1136"/>
      <c r="T9" s="1136"/>
      <c r="U9" s="1136"/>
      <c r="V9" s="1136"/>
      <c r="W9" s="1136"/>
      <c r="X9" s="1136"/>
      <c r="Y9" s="1136"/>
      <c r="Z9" s="1136"/>
      <c r="AA9" s="1136"/>
      <c r="AB9" s="1136"/>
      <c r="AC9" s="1136"/>
      <c r="AD9" s="1136"/>
      <c r="AE9" s="1136"/>
      <c r="AF9" s="1136"/>
      <c r="AG9" s="1136"/>
      <c r="AH9" s="1136"/>
      <c r="AI9" s="1136"/>
      <c r="AJ9" s="1136"/>
      <c r="AK9" s="1136"/>
      <c r="AL9" s="1136"/>
      <c r="AM9" s="1136"/>
      <c r="AN9" s="1136"/>
      <c r="AO9" s="1136"/>
      <c r="AP9" s="1136"/>
      <c r="AQ9" s="1136"/>
      <c r="AR9" s="1136"/>
      <c r="AS9" s="1136"/>
      <c r="AT9" s="1136"/>
      <c r="AU9" s="1136"/>
      <c r="AV9" s="1136"/>
      <c r="AW9" s="1136"/>
      <c r="AX9" s="1136"/>
      <c r="AY9" s="1136"/>
      <c r="AZ9" s="1136"/>
      <c r="BA9" s="1136"/>
      <c r="BB9" s="1136"/>
      <c r="BC9" s="1136"/>
      <c r="BD9" s="1136"/>
      <c r="BE9" s="1136"/>
      <c r="BF9" s="1136"/>
      <c r="BG9" s="1160"/>
      <c r="BH9" s="1136"/>
    </row>
    <row r="10" spans="1:60" ht="19.5">
      <c r="A10" s="529"/>
      <c r="B10" s="1139"/>
      <c r="C10" s="1139"/>
      <c r="D10" s="1142"/>
      <c r="E10" s="1154"/>
      <c r="F10" s="1154"/>
      <c r="G10" s="1154"/>
      <c r="H10" s="1153" t="s">
        <v>7</v>
      </c>
      <c r="I10" s="1153" t="s">
        <v>9</v>
      </c>
      <c r="J10" s="1153" t="s">
        <v>10</v>
      </c>
      <c r="K10" s="1153" t="s">
        <v>11</v>
      </c>
      <c r="L10" s="1153" t="s">
        <v>12</v>
      </c>
      <c r="M10" s="1154"/>
      <c r="N10" s="1154"/>
      <c r="O10" s="1154"/>
      <c r="P10" s="526"/>
      <c r="Q10" s="527"/>
      <c r="R10" s="1132" t="s">
        <v>498</v>
      </c>
      <c r="S10" s="1136"/>
      <c r="T10" s="1136"/>
      <c r="U10" s="1136"/>
      <c r="V10" s="1136"/>
      <c r="W10" s="1136"/>
      <c r="X10" s="1136"/>
      <c r="Y10" s="1136"/>
      <c r="Z10" s="1136"/>
      <c r="AA10" s="1136"/>
      <c r="AB10" s="1136"/>
      <c r="AC10" s="1136"/>
      <c r="AD10" s="1136"/>
      <c r="AE10" s="1136"/>
      <c r="AF10" s="1136"/>
      <c r="AG10" s="1136"/>
      <c r="AH10" s="1136"/>
      <c r="AI10" s="1136"/>
      <c r="AJ10" s="1136"/>
      <c r="AK10" s="1136"/>
      <c r="AL10" s="1136"/>
      <c r="AM10" s="1136"/>
      <c r="AN10" s="1136"/>
      <c r="AO10" s="1136"/>
      <c r="AP10" s="1136"/>
      <c r="AQ10" s="1136"/>
      <c r="AR10" s="1136"/>
      <c r="AS10" s="1136"/>
      <c r="AT10" s="1136"/>
      <c r="AU10" s="1136"/>
      <c r="AV10" s="1136"/>
      <c r="AW10" s="1136"/>
      <c r="AX10" s="1136"/>
      <c r="AY10" s="1136"/>
      <c r="AZ10" s="1136"/>
      <c r="BA10" s="1136"/>
      <c r="BB10" s="1136"/>
      <c r="BC10" s="1136"/>
      <c r="BD10" s="1136"/>
      <c r="BE10" s="1136"/>
      <c r="BF10" s="1136"/>
      <c r="BG10" s="1160"/>
      <c r="BH10" s="1136"/>
    </row>
    <row r="11" spans="1:60" ht="19.5">
      <c r="A11" s="529"/>
      <c r="B11" s="1139"/>
      <c r="C11" s="1139"/>
      <c r="D11" s="1142"/>
      <c r="E11" s="1154"/>
      <c r="F11" s="1154"/>
      <c r="G11" s="1154"/>
      <c r="H11" s="1154"/>
      <c r="I11" s="1154"/>
      <c r="J11" s="1154"/>
      <c r="K11" s="1154"/>
      <c r="L11" s="1154"/>
      <c r="M11" s="1154"/>
      <c r="N11" s="1154"/>
      <c r="O11" s="1154"/>
      <c r="P11" s="526"/>
      <c r="Q11" s="527"/>
      <c r="R11" s="1133"/>
      <c r="S11" s="1136"/>
      <c r="T11" s="1136"/>
      <c r="U11" s="1136"/>
      <c r="V11" s="1136"/>
      <c r="W11" s="1136"/>
      <c r="X11" s="1136"/>
      <c r="Y11" s="1136"/>
      <c r="Z11" s="1136"/>
      <c r="AA11" s="1136"/>
      <c r="AB11" s="1136"/>
      <c r="AC11" s="1136"/>
      <c r="AD11" s="1136"/>
      <c r="AE11" s="1136"/>
      <c r="AF11" s="1136"/>
      <c r="AG11" s="1136"/>
      <c r="AH11" s="1136"/>
      <c r="AI11" s="1136"/>
      <c r="AJ11" s="1136"/>
      <c r="AK11" s="1136"/>
      <c r="AL11" s="1136"/>
      <c r="AM11" s="1136"/>
      <c r="AN11" s="1136"/>
      <c r="AO11" s="1136"/>
      <c r="AP11" s="1136"/>
      <c r="AQ11" s="1136"/>
      <c r="AR11" s="1136"/>
      <c r="AS11" s="1136"/>
      <c r="AT11" s="1136"/>
      <c r="AU11" s="1136"/>
      <c r="AV11" s="1136"/>
      <c r="AW11" s="1136"/>
      <c r="AX11" s="1136"/>
      <c r="AY11" s="1136"/>
      <c r="AZ11" s="1136"/>
      <c r="BA11" s="1136"/>
      <c r="BB11" s="1136"/>
      <c r="BC11" s="1136"/>
      <c r="BD11" s="1136"/>
      <c r="BE11" s="1136"/>
      <c r="BF11" s="1136"/>
      <c r="BG11" s="1160"/>
      <c r="BH11" s="1136"/>
    </row>
    <row r="12" spans="1:60" ht="19.5">
      <c r="A12" s="529"/>
      <c r="B12" s="1139"/>
      <c r="C12" s="1139"/>
      <c r="D12" s="1142"/>
      <c r="E12" s="1154"/>
      <c r="F12" s="1154"/>
      <c r="G12" s="1154"/>
      <c r="H12" s="1154"/>
      <c r="I12" s="1154"/>
      <c r="J12" s="1154"/>
      <c r="K12" s="1154"/>
      <c r="L12" s="1154"/>
      <c r="M12" s="1154"/>
      <c r="N12" s="1154"/>
      <c r="O12" s="1154"/>
      <c r="P12" s="526"/>
      <c r="Q12" s="527"/>
      <c r="R12" s="1133"/>
      <c r="S12" s="1136"/>
      <c r="T12" s="1136"/>
      <c r="U12" s="1136"/>
      <c r="V12" s="1136"/>
      <c r="W12" s="1136"/>
      <c r="X12" s="1136"/>
      <c r="Y12" s="1136"/>
      <c r="Z12" s="1136"/>
      <c r="AA12" s="1136"/>
      <c r="AB12" s="1136"/>
      <c r="AC12" s="1136"/>
      <c r="AD12" s="1136"/>
      <c r="AE12" s="1136"/>
      <c r="AF12" s="1136"/>
      <c r="AG12" s="1136"/>
      <c r="AH12" s="1136"/>
      <c r="AI12" s="1136"/>
      <c r="AJ12" s="1136"/>
      <c r="AK12" s="1136"/>
      <c r="AL12" s="1136"/>
      <c r="AM12" s="1136"/>
      <c r="AN12" s="1136"/>
      <c r="AO12" s="1136"/>
      <c r="AP12" s="1136"/>
      <c r="AQ12" s="1136"/>
      <c r="AR12" s="1136"/>
      <c r="AS12" s="1136"/>
      <c r="AT12" s="1136"/>
      <c r="AU12" s="1136"/>
      <c r="AV12" s="1136"/>
      <c r="AW12" s="1136"/>
      <c r="AX12" s="1136"/>
      <c r="AY12" s="1136"/>
      <c r="AZ12" s="1136"/>
      <c r="BA12" s="1136"/>
      <c r="BB12" s="1136"/>
      <c r="BC12" s="1136"/>
      <c r="BD12" s="1136"/>
      <c r="BE12" s="1136"/>
      <c r="BF12" s="1136"/>
      <c r="BG12" s="1160"/>
      <c r="BH12" s="1136"/>
    </row>
    <row r="13" spans="1:60" ht="19.5">
      <c r="A13" s="529"/>
      <c r="B13" s="1139"/>
      <c r="C13" s="1139"/>
      <c r="D13" s="1142"/>
      <c r="E13" s="1154"/>
      <c r="F13" s="1154"/>
      <c r="G13" s="1154"/>
      <c r="H13" s="1154"/>
      <c r="I13" s="1154"/>
      <c r="J13" s="1154"/>
      <c r="K13" s="1154"/>
      <c r="L13" s="1154"/>
      <c r="M13" s="1154"/>
      <c r="N13" s="1154"/>
      <c r="O13" s="1154"/>
      <c r="P13" s="526"/>
      <c r="Q13" s="527"/>
      <c r="R13" s="1133"/>
      <c r="S13" s="1136"/>
      <c r="T13" s="1136"/>
      <c r="U13" s="1136"/>
      <c r="V13" s="1136"/>
      <c r="W13" s="1136"/>
      <c r="X13" s="1136"/>
      <c r="Y13" s="1136"/>
      <c r="Z13" s="1136"/>
      <c r="AA13" s="1136"/>
      <c r="AB13" s="1136"/>
      <c r="AC13" s="1136"/>
      <c r="AD13" s="1136"/>
      <c r="AE13" s="1136"/>
      <c r="AF13" s="1136"/>
      <c r="AG13" s="1136"/>
      <c r="AH13" s="1136"/>
      <c r="AI13" s="1136"/>
      <c r="AJ13" s="1136"/>
      <c r="AK13" s="1136"/>
      <c r="AL13" s="1136"/>
      <c r="AM13" s="1136"/>
      <c r="AN13" s="1136"/>
      <c r="AO13" s="1136"/>
      <c r="AP13" s="1136"/>
      <c r="AQ13" s="1136"/>
      <c r="AR13" s="1136"/>
      <c r="AS13" s="1136"/>
      <c r="AT13" s="1136"/>
      <c r="AU13" s="1136"/>
      <c r="AV13" s="1136"/>
      <c r="AW13" s="1136"/>
      <c r="AX13" s="1136"/>
      <c r="AY13" s="1136"/>
      <c r="AZ13" s="1136"/>
      <c r="BA13" s="1136"/>
      <c r="BB13" s="1136"/>
      <c r="BC13" s="1136"/>
      <c r="BD13" s="1136"/>
      <c r="BE13" s="1136"/>
      <c r="BF13" s="1136"/>
      <c r="BG13" s="1160"/>
      <c r="BH13" s="1136"/>
    </row>
    <row r="14" spans="1:60" ht="20.25" thickBot="1">
      <c r="A14" s="529"/>
      <c r="B14" s="1140"/>
      <c r="C14" s="1140"/>
      <c r="D14" s="1143"/>
      <c r="E14" s="1155"/>
      <c r="F14" s="1155"/>
      <c r="G14" s="1155"/>
      <c r="H14" s="1155"/>
      <c r="I14" s="1155"/>
      <c r="J14" s="1155"/>
      <c r="K14" s="1155"/>
      <c r="L14" s="1155"/>
      <c r="M14" s="1155"/>
      <c r="N14" s="1155"/>
      <c r="O14" s="1155"/>
      <c r="P14" s="526"/>
      <c r="Q14" s="527"/>
      <c r="R14" s="1134"/>
      <c r="S14" s="1137"/>
      <c r="T14" s="1137"/>
      <c r="U14" s="1137"/>
      <c r="V14" s="1137"/>
      <c r="W14" s="1137"/>
      <c r="X14" s="1137"/>
      <c r="Y14" s="1137"/>
      <c r="Z14" s="1137"/>
      <c r="AA14" s="1137"/>
      <c r="AB14" s="1137"/>
      <c r="AC14" s="1137"/>
      <c r="AD14" s="1137"/>
      <c r="AE14" s="1137"/>
      <c r="AF14" s="1137"/>
      <c r="AG14" s="1137"/>
      <c r="AH14" s="1137"/>
      <c r="AI14" s="1137"/>
      <c r="AJ14" s="1137"/>
      <c r="AK14" s="1137"/>
      <c r="AL14" s="1137"/>
      <c r="AM14" s="1137"/>
      <c r="AN14" s="1137"/>
      <c r="AO14" s="1137"/>
      <c r="AP14" s="1137"/>
      <c r="AQ14" s="1137"/>
      <c r="AR14" s="1137"/>
      <c r="AS14" s="1137"/>
      <c r="AT14" s="1137"/>
      <c r="AU14" s="1137"/>
      <c r="AV14" s="1137"/>
      <c r="AW14" s="1137"/>
      <c r="AX14" s="1137"/>
      <c r="AY14" s="1137"/>
      <c r="AZ14" s="1137"/>
      <c r="BA14" s="1137"/>
      <c r="BB14" s="1137"/>
      <c r="BC14" s="1137"/>
      <c r="BD14" s="1137"/>
      <c r="BE14" s="1137"/>
      <c r="BF14" s="1137"/>
      <c r="BG14" s="1161"/>
      <c r="BH14" s="1137"/>
    </row>
    <row r="15" spans="1:60" ht="45" customHeight="1" thickBot="1">
      <c r="A15" s="527"/>
      <c r="B15" s="538">
        <v>1</v>
      </c>
      <c r="C15" s="539" t="s">
        <v>499</v>
      </c>
      <c r="D15" s="540" t="s">
        <v>328</v>
      </c>
      <c r="E15" s="541" t="s">
        <v>500</v>
      </c>
      <c r="F15" s="541">
        <v>1</v>
      </c>
      <c r="G15" s="542">
        <f>SUM(H15:L15)</f>
        <v>40</v>
      </c>
      <c r="H15" s="543">
        <v>20</v>
      </c>
      <c r="I15" s="543"/>
      <c r="J15" s="543"/>
      <c r="K15" s="544">
        <v>20</v>
      </c>
      <c r="L15" s="545"/>
      <c r="M15" s="546">
        <v>4</v>
      </c>
      <c r="N15" s="543"/>
      <c r="O15" s="547"/>
      <c r="P15" s="526"/>
      <c r="Q15" s="527"/>
      <c r="R15" s="548" t="str">
        <f>C15</f>
        <v>Podstawy socjologii</v>
      </c>
      <c r="S15" s="549"/>
      <c r="T15" s="549"/>
      <c r="U15" s="549"/>
      <c r="V15" s="549"/>
      <c r="W15" s="549"/>
      <c r="X15" s="549"/>
      <c r="Y15" s="549" t="s">
        <v>56</v>
      </c>
      <c r="Z15" s="549"/>
      <c r="AA15" s="549"/>
      <c r="AB15" s="549"/>
      <c r="AC15" s="549"/>
      <c r="AD15" s="549"/>
      <c r="AE15" s="549" t="s">
        <v>56</v>
      </c>
      <c r="AF15" s="549"/>
      <c r="AG15" s="549"/>
      <c r="AH15" s="549"/>
      <c r="AI15" s="549"/>
      <c r="AJ15" s="549"/>
      <c r="AK15" s="549"/>
      <c r="AL15" s="549"/>
      <c r="AM15" s="549"/>
      <c r="AN15" s="549" t="s">
        <v>56</v>
      </c>
      <c r="AO15" s="549"/>
      <c r="AP15" s="549"/>
      <c r="AQ15" s="549"/>
      <c r="AR15" s="549"/>
      <c r="AS15" s="549" t="s">
        <v>56</v>
      </c>
      <c r="AT15" s="549"/>
      <c r="AU15" s="549"/>
      <c r="AV15" s="549"/>
      <c r="AW15" s="549"/>
      <c r="AX15" s="549"/>
      <c r="AY15" s="549"/>
      <c r="AZ15" s="549" t="s">
        <v>56</v>
      </c>
      <c r="BA15" s="549"/>
      <c r="BB15" s="549"/>
      <c r="BC15" s="549"/>
      <c r="BD15" s="549"/>
      <c r="BE15" s="549" t="s">
        <v>56</v>
      </c>
      <c r="BF15" s="549"/>
      <c r="BG15" s="549" t="s">
        <v>56</v>
      </c>
      <c r="BH15" s="549" t="s">
        <v>56</v>
      </c>
    </row>
    <row r="16" spans="1:60" ht="45" customHeight="1" thickBot="1">
      <c r="A16" s="527"/>
      <c r="B16" s="538">
        <v>2</v>
      </c>
      <c r="C16" s="539" t="s">
        <v>769</v>
      </c>
      <c r="D16" s="540" t="s">
        <v>770</v>
      </c>
      <c r="E16" s="541" t="s">
        <v>503</v>
      </c>
      <c r="F16" s="541">
        <v>1</v>
      </c>
      <c r="G16" s="542">
        <f>SUM(H16:L16)</f>
        <v>20</v>
      </c>
      <c r="H16" s="543">
        <v>20</v>
      </c>
      <c r="I16" s="543"/>
      <c r="J16" s="543"/>
      <c r="K16" s="550"/>
      <c r="L16" s="551"/>
      <c r="M16" s="546"/>
      <c r="N16" s="543">
        <v>7</v>
      </c>
      <c r="O16" s="547"/>
      <c r="P16" s="526"/>
      <c r="Q16" s="527"/>
      <c r="R16" s="552" t="str">
        <f>C16</f>
        <v>Problematyka zapewniania bezpieczeństwa i porządku publicznego</v>
      </c>
      <c r="S16" s="549"/>
      <c r="T16" s="549" t="s">
        <v>56</v>
      </c>
      <c r="U16" s="549" t="s">
        <v>56</v>
      </c>
      <c r="V16" s="549"/>
      <c r="W16" s="549"/>
      <c r="X16" s="549"/>
      <c r="Y16" s="549"/>
      <c r="Z16" s="549"/>
      <c r="AA16" s="549" t="s">
        <v>56</v>
      </c>
      <c r="AB16" s="549" t="s">
        <v>56</v>
      </c>
      <c r="AC16" s="549"/>
      <c r="AD16" s="549"/>
      <c r="AE16" s="549"/>
      <c r="AF16" s="549" t="s">
        <v>56</v>
      </c>
      <c r="AG16" s="549"/>
      <c r="AH16" s="549" t="s">
        <v>56</v>
      </c>
      <c r="AI16" s="549"/>
      <c r="AJ16" s="549" t="s">
        <v>56</v>
      </c>
      <c r="AK16" s="549"/>
      <c r="AL16" s="549"/>
      <c r="AM16" s="549"/>
      <c r="AN16" s="549"/>
      <c r="AO16" s="549"/>
      <c r="AP16" s="549"/>
      <c r="AQ16" s="549"/>
      <c r="AR16" s="549" t="s">
        <v>56</v>
      </c>
      <c r="AS16" s="549"/>
      <c r="AT16" s="549" t="s">
        <v>56</v>
      </c>
      <c r="AU16" s="549"/>
      <c r="AV16" s="549"/>
      <c r="AW16" s="549" t="s">
        <v>56</v>
      </c>
      <c r="AX16" s="549"/>
      <c r="AY16" s="549"/>
      <c r="AZ16" s="549"/>
      <c r="BA16" s="549"/>
      <c r="BB16" s="549"/>
      <c r="BC16" s="549" t="s">
        <v>56</v>
      </c>
      <c r="BD16" s="549"/>
      <c r="BE16" s="549"/>
      <c r="BF16" s="549" t="s">
        <v>56</v>
      </c>
      <c r="BG16" s="549"/>
      <c r="BH16" s="549"/>
    </row>
    <row r="17" spans="1:60" ht="45" customHeight="1" thickBot="1">
      <c r="A17" s="527"/>
      <c r="B17" s="538">
        <v>3</v>
      </c>
      <c r="C17" s="539" t="s">
        <v>189</v>
      </c>
      <c r="D17" s="540" t="s">
        <v>338</v>
      </c>
      <c r="E17" s="541" t="s">
        <v>503</v>
      </c>
      <c r="F17" s="541">
        <v>1</v>
      </c>
      <c r="G17" s="542">
        <f>SUM(H17:L17)</f>
        <v>40</v>
      </c>
      <c r="H17" s="543">
        <v>20</v>
      </c>
      <c r="I17" s="543"/>
      <c r="J17" s="543"/>
      <c r="K17" s="550">
        <v>20</v>
      </c>
      <c r="L17" s="551"/>
      <c r="M17" s="546">
        <v>7</v>
      </c>
      <c r="N17" s="543"/>
      <c r="O17" s="547"/>
      <c r="P17" s="526"/>
      <c r="Q17" s="527"/>
      <c r="R17" s="548" t="str">
        <f>C17</f>
        <v>Metodologia badań społecznych</v>
      </c>
      <c r="S17" s="549"/>
      <c r="T17" s="549"/>
      <c r="U17" s="549"/>
      <c r="V17" s="549" t="s">
        <v>56</v>
      </c>
      <c r="W17" s="549"/>
      <c r="X17" s="549" t="s">
        <v>56</v>
      </c>
      <c r="Y17" s="549"/>
      <c r="Z17" s="549"/>
      <c r="AA17" s="549"/>
      <c r="AB17" s="549"/>
      <c r="AC17" s="549"/>
      <c r="AD17" s="549"/>
      <c r="AE17" s="549"/>
      <c r="AF17" s="549"/>
      <c r="AG17" s="549" t="s">
        <v>56</v>
      </c>
      <c r="AH17" s="549" t="s">
        <v>56</v>
      </c>
      <c r="AI17" s="549" t="s">
        <v>56</v>
      </c>
      <c r="AJ17" s="549"/>
      <c r="AK17" s="549"/>
      <c r="AL17" s="549"/>
      <c r="AM17" s="549"/>
      <c r="AN17" s="549" t="s">
        <v>56</v>
      </c>
      <c r="AO17" s="549" t="s">
        <v>56</v>
      </c>
      <c r="AP17" s="549"/>
      <c r="AQ17" s="549"/>
      <c r="AR17" s="549"/>
      <c r="AS17" s="549" t="s">
        <v>56</v>
      </c>
      <c r="AT17" s="549"/>
      <c r="AU17" s="549"/>
      <c r="AV17" s="549" t="s">
        <v>56</v>
      </c>
      <c r="AW17" s="549"/>
      <c r="AX17" s="549"/>
      <c r="AY17" s="549"/>
      <c r="AZ17" s="549" t="s">
        <v>56</v>
      </c>
      <c r="BA17" s="549"/>
      <c r="BB17" s="549"/>
      <c r="BC17" s="549" t="s">
        <v>56</v>
      </c>
      <c r="BD17" s="549"/>
      <c r="BE17" s="549"/>
      <c r="BF17" s="549" t="s">
        <v>56</v>
      </c>
      <c r="BG17" s="549" t="s">
        <v>56</v>
      </c>
      <c r="BH17" s="549"/>
    </row>
    <row r="18" spans="1:60" ht="45" customHeight="1" thickBot="1">
      <c r="A18" s="527"/>
      <c r="B18" s="538">
        <v>4</v>
      </c>
      <c r="C18" s="553" t="s">
        <v>504</v>
      </c>
      <c r="D18" s="540" t="s">
        <v>330</v>
      </c>
      <c r="E18" s="541" t="s">
        <v>503</v>
      </c>
      <c r="F18" s="541">
        <v>1</v>
      </c>
      <c r="G18" s="541">
        <f>SUM(H18:K18)</f>
        <v>20</v>
      </c>
      <c r="H18" s="543"/>
      <c r="I18" s="543"/>
      <c r="J18" s="543"/>
      <c r="K18" s="550">
        <v>20</v>
      </c>
      <c r="L18" s="551"/>
      <c r="M18" s="546">
        <v>7</v>
      </c>
      <c r="N18" s="543"/>
      <c r="O18" s="547"/>
      <c r="P18" s="526"/>
      <c r="Q18" s="527"/>
      <c r="R18" s="548" t="str">
        <f>C18</f>
        <v>Analiza danych ilościowych</v>
      </c>
      <c r="S18" s="549"/>
      <c r="T18" s="549"/>
      <c r="U18" s="549"/>
      <c r="V18" s="549"/>
      <c r="W18" s="549"/>
      <c r="X18" s="549" t="s">
        <v>56</v>
      </c>
      <c r="Y18" s="549"/>
      <c r="Z18" s="549"/>
      <c r="AA18" s="549"/>
      <c r="AB18" s="549"/>
      <c r="AC18" s="549"/>
      <c r="AD18" s="549"/>
      <c r="AE18" s="549"/>
      <c r="AF18" s="549"/>
      <c r="AG18" s="549"/>
      <c r="AH18" s="549" t="s">
        <v>56</v>
      </c>
      <c r="AI18" s="549" t="s">
        <v>56</v>
      </c>
      <c r="AJ18" s="549"/>
      <c r="AK18" s="549"/>
      <c r="AL18" s="549"/>
      <c r="AM18" s="549" t="s">
        <v>56</v>
      </c>
      <c r="AN18" s="549" t="s">
        <v>56</v>
      </c>
      <c r="AO18" s="549" t="s">
        <v>56</v>
      </c>
      <c r="AP18" s="549"/>
      <c r="AQ18" s="549"/>
      <c r="AR18" s="549"/>
      <c r="AS18" s="549"/>
      <c r="AT18" s="549" t="s">
        <v>56</v>
      </c>
      <c r="AU18" s="549"/>
      <c r="AV18" s="549"/>
      <c r="AW18" s="549"/>
      <c r="AX18" s="549" t="s">
        <v>56</v>
      </c>
      <c r="AY18" s="549"/>
      <c r="AZ18" s="549"/>
      <c r="BA18" s="549"/>
      <c r="BB18" s="549"/>
      <c r="BC18" s="549" t="s">
        <v>56</v>
      </c>
      <c r="BD18" s="549"/>
      <c r="BE18" s="549"/>
      <c r="BF18" s="549" t="s">
        <v>56</v>
      </c>
      <c r="BG18" s="549" t="s">
        <v>56</v>
      </c>
      <c r="BH18" s="549"/>
    </row>
    <row r="19" spans="1:60" ht="45" customHeight="1" thickBot="1">
      <c r="A19" s="527"/>
      <c r="B19" s="538">
        <v>5</v>
      </c>
      <c r="C19" s="553" t="s">
        <v>505</v>
      </c>
      <c r="D19" s="540" t="s">
        <v>506</v>
      </c>
      <c r="E19" s="541" t="s">
        <v>34</v>
      </c>
      <c r="F19" s="541">
        <v>1</v>
      </c>
      <c r="G19" s="541">
        <f>SUM(H19:K19)</f>
        <v>20</v>
      </c>
      <c r="H19" s="550">
        <v>20</v>
      </c>
      <c r="I19" s="543"/>
      <c r="J19" s="543"/>
      <c r="K19" s="554"/>
      <c r="L19" s="555"/>
      <c r="M19" s="546"/>
      <c r="N19" s="543"/>
      <c r="O19" s="547">
        <v>5</v>
      </c>
      <c r="P19" s="526"/>
      <c r="Q19" s="527"/>
      <c r="R19" s="548" t="str">
        <f>C19</f>
        <v>Filozofia</v>
      </c>
      <c r="S19" s="549"/>
      <c r="T19" s="549"/>
      <c r="U19" s="549"/>
      <c r="V19" s="549" t="s">
        <v>56</v>
      </c>
      <c r="W19" s="549"/>
      <c r="X19" s="549"/>
      <c r="Y19" s="549" t="s">
        <v>56</v>
      </c>
      <c r="Z19" s="549" t="s">
        <v>56</v>
      </c>
      <c r="AA19" s="549"/>
      <c r="AB19" s="549"/>
      <c r="AC19" s="549"/>
      <c r="AD19" s="549" t="s">
        <v>56</v>
      </c>
      <c r="AE19" s="549" t="s">
        <v>56</v>
      </c>
      <c r="AF19" s="549"/>
      <c r="AG19" s="549" t="s">
        <v>56</v>
      </c>
      <c r="AH19" s="549"/>
      <c r="AI19" s="549"/>
      <c r="AJ19" s="549" t="s">
        <v>56</v>
      </c>
      <c r="AK19" s="549"/>
      <c r="AL19" s="549"/>
      <c r="AM19" s="549"/>
      <c r="AN19" s="549"/>
      <c r="AO19" s="549"/>
      <c r="AP19" s="549"/>
      <c r="AQ19" s="549"/>
      <c r="AR19" s="549" t="s">
        <v>56</v>
      </c>
      <c r="AS19" s="549"/>
      <c r="AT19" s="549"/>
      <c r="AU19" s="549"/>
      <c r="AV19" s="549"/>
      <c r="AW19" s="549"/>
      <c r="AX19" s="549"/>
      <c r="AY19" s="549" t="s">
        <v>56</v>
      </c>
      <c r="AZ19" s="549" t="s">
        <v>56</v>
      </c>
      <c r="BA19" s="549"/>
      <c r="BB19" s="549"/>
      <c r="BC19" s="549"/>
      <c r="BD19" s="549"/>
      <c r="BE19" s="549" t="s">
        <v>56</v>
      </c>
      <c r="BF19" s="549"/>
      <c r="BG19" s="549"/>
      <c r="BH19" s="549"/>
    </row>
    <row r="20" spans="1:60" ht="20.25" thickBot="1">
      <c r="A20" s="527"/>
      <c r="B20" s="1162" t="s">
        <v>22</v>
      </c>
      <c r="C20" s="1163"/>
      <c r="D20" s="1163"/>
      <c r="E20" s="1163"/>
      <c r="F20" s="1164"/>
      <c r="G20" s="1165">
        <f t="shared" ref="G20:L20" si="0">SUM(G15:G19)</f>
        <v>140</v>
      </c>
      <c r="H20" s="556">
        <f t="shared" si="0"/>
        <v>80</v>
      </c>
      <c r="I20" s="556">
        <f t="shared" si="0"/>
        <v>0</v>
      </c>
      <c r="J20" s="556">
        <f t="shared" si="0"/>
        <v>0</v>
      </c>
      <c r="K20" s="556">
        <f t="shared" si="0"/>
        <v>60</v>
      </c>
      <c r="L20" s="556">
        <f t="shared" si="0"/>
        <v>0</v>
      </c>
      <c r="M20" s="557">
        <f>SUM(M15:M19)</f>
        <v>18</v>
      </c>
      <c r="N20" s="557">
        <f>SUM(N15:N19)</f>
        <v>7</v>
      </c>
      <c r="O20" s="557">
        <f>SUM(O15:O19)</f>
        <v>5</v>
      </c>
      <c r="P20" s="526"/>
      <c r="Q20" s="558"/>
      <c r="R20" s="558"/>
      <c r="S20" s="559"/>
      <c r="T20" s="527"/>
      <c r="U20" s="527"/>
      <c r="V20" s="527"/>
      <c r="W20" s="527"/>
      <c r="X20" s="527"/>
      <c r="Y20" s="527"/>
      <c r="Z20" s="559"/>
      <c r="AA20" s="527"/>
      <c r="AB20" s="527"/>
      <c r="AC20" s="527"/>
      <c r="AD20" s="527"/>
      <c r="AE20" s="527"/>
      <c r="AF20" s="527"/>
      <c r="AG20" s="527"/>
      <c r="AH20" s="527"/>
      <c r="AI20" s="527"/>
      <c r="AJ20" s="527"/>
      <c r="AK20" s="527"/>
      <c r="AL20" s="527"/>
      <c r="AM20" s="527"/>
      <c r="AN20" s="527"/>
      <c r="AO20" s="527"/>
      <c r="AP20" s="527"/>
      <c r="AQ20" s="527"/>
      <c r="AR20" s="527"/>
      <c r="AS20" s="527"/>
      <c r="AT20" s="527"/>
      <c r="AU20" s="527"/>
      <c r="AV20" s="527"/>
      <c r="AW20" s="527"/>
      <c r="AX20" s="527"/>
      <c r="AY20" s="527"/>
      <c r="AZ20" s="527"/>
      <c r="BA20" s="527"/>
      <c r="BB20" s="527"/>
      <c r="BC20" s="527"/>
      <c r="BD20" s="527"/>
      <c r="BE20" s="527"/>
      <c r="BF20" s="527"/>
      <c r="BG20" s="527"/>
      <c r="BH20" s="527"/>
    </row>
    <row r="21" spans="1:60" ht="20.25" thickBot="1">
      <c r="A21" s="527"/>
      <c r="B21" s="1168" t="s">
        <v>35</v>
      </c>
      <c r="C21" s="1169"/>
      <c r="D21" s="1169"/>
      <c r="E21" s="1169"/>
      <c r="F21" s="1170"/>
      <c r="G21" s="1166"/>
      <c r="H21" s="1171">
        <f>SUM(H20:L20)</f>
        <v>140</v>
      </c>
      <c r="I21" s="1172"/>
      <c r="J21" s="1172"/>
      <c r="K21" s="1172"/>
      <c r="L21" s="1173"/>
      <c r="M21" s="560"/>
      <c r="N21" s="560"/>
      <c r="O21" s="560"/>
      <c r="P21" s="526"/>
      <c r="Q21" s="558"/>
      <c r="R21" s="558"/>
      <c r="S21" s="559"/>
      <c r="T21" s="527"/>
      <c r="U21" s="527"/>
      <c r="V21" s="527"/>
      <c r="W21" s="527"/>
      <c r="X21" s="527"/>
      <c r="Y21" s="527"/>
      <c r="Z21" s="559"/>
      <c r="AA21" s="527"/>
      <c r="AB21" s="527"/>
      <c r="AC21" s="527"/>
      <c r="AD21" s="527"/>
      <c r="AE21" s="527"/>
      <c r="AF21" s="527"/>
      <c r="AG21" s="527"/>
      <c r="AH21" s="527"/>
      <c r="AI21" s="527"/>
      <c r="AJ21" s="527"/>
      <c r="AK21" s="527"/>
      <c r="AL21" s="527"/>
      <c r="AM21" s="527"/>
      <c r="AN21" s="527"/>
      <c r="AO21" s="527"/>
      <c r="AP21" s="527"/>
      <c r="AQ21" s="527"/>
      <c r="AR21" s="527"/>
      <c r="AS21" s="527"/>
      <c r="AT21" s="527"/>
      <c r="AU21" s="527"/>
      <c r="AV21" s="527"/>
      <c r="AW21" s="527"/>
      <c r="AX21" s="527"/>
      <c r="AY21" s="527"/>
      <c r="AZ21" s="527"/>
      <c r="BA21" s="527"/>
      <c r="BB21" s="527"/>
      <c r="BC21" s="527"/>
      <c r="BD21" s="527"/>
      <c r="BE21" s="527"/>
      <c r="BF21" s="527"/>
      <c r="BG21" s="527"/>
      <c r="BH21" s="527"/>
    </row>
    <row r="22" spans="1:60" ht="20.25" thickBot="1">
      <c r="A22" s="527"/>
      <c r="B22" s="1177"/>
      <c r="C22" s="1178"/>
      <c r="D22" s="1178"/>
      <c r="E22" s="1178"/>
      <c r="F22" s="1179"/>
      <c r="G22" s="1167"/>
      <c r="H22" s="1174"/>
      <c r="I22" s="1175"/>
      <c r="J22" s="1175"/>
      <c r="K22" s="1175"/>
      <c r="L22" s="1176"/>
      <c r="M22" s="1180">
        <f>SUM(M20:O21)</f>
        <v>30</v>
      </c>
      <c r="N22" s="1181"/>
      <c r="O22" s="1182"/>
      <c r="P22" s="526"/>
      <c r="Q22" s="558"/>
      <c r="R22" s="558"/>
      <c r="S22" s="559"/>
      <c r="T22" s="527"/>
      <c r="U22" s="527"/>
      <c r="V22" s="527"/>
      <c r="W22" s="527"/>
      <c r="X22" s="527"/>
      <c r="Y22" s="527"/>
      <c r="Z22" s="559"/>
      <c r="AA22" s="527"/>
      <c r="AB22" s="527"/>
      <c r="AC22" s="527"/>
      <c r="AD22" s="527"/>
      <c r="AE22" s="527"/>
      <c r="AF22" s="527"/>
      <c r="AG22" s="527"/>
      <c r="AH22" s="527"/>
      <c r="AI22" s="527"/>
      <c r="AJ22" s="527"/>
      <c r="AK22" s="527"/>
      <c r="AL22" s="527"/>
      <c r="AM22" s="527"/>
      <c r="AN22" s="527"/>
      <c r="AO22" s="527"/>
      <c r="AP22" s="527"/>
      <c r="AQ22" s="527"/>
      <c r="AR22" s="527"/>
      <c r="AS22" s="527"/>
      <c r="AT22" s="527"/>
      <c r="AU22" s="527"/>
      <c r="AV22" s="527"/>
      <c r="AW22" s="527"/>
      <c r="AX22" s="527"/>
      <c r="AY22" s="527"/>
      <c r="AZ22" s="527"/>
      <c r="BA22" s="527"/>
      <c r="BB22" s="527"/>
      <c r="BC22" s="527"/>
      <c r="BD22" s="527"/>
      <c r="BE22" s="527"/>
      <c r="BF22" s="527"/>
      <c r="BG22" s="527"/>
      <c r="BH22" s="527"/>
    </row>
    <row r="23" spans="1:60" ht="19.5">
      <c r="A23" s="527"/>
      <c r="B23" s="561"/>
      <c r="C23" s="561"/>
      <c r="D23" s="561"/>
      <c r="E23" s="561"/>
      <c r="F23" s="561"/>
      <c r="G23" s="562"/>
      <c r="H23" s="562"/>
      <c r="I23" s="562"/>
      <c r="J23" s="562"/>
      <c r="K23" s="562"/>
      <c r="L23" s="562"/>
      <c r="M23" s="562"/>
      <c r="N23" s="562"/>
      <c r="O23" s="562"/>
      <c r="P23" s="526"/>
      <c r="Q23" s="558"/>
      <c r="R23" s="558"/>
      <c r="S23" s="559"/>
      <c r="T23" s="527"/>
      <c r="U23" s="527"/>
      <c r="V23" s="527"/>
      <c r="W23" s="527"/>
      <c r="X23" s="527"/>
      <c r="Y23" s="527"/>
      <c r="Z23" s="559"/>
      <c r="AA23" s="527"/>
      <c r="AB23" s="527"/>
      <c r="AC23" s="527"/>
      <c r="AD23" s="527"/>
      <c r="AE23" s="527"/>
      <c r="AF23" s="527"/>
      <c r="AG23" s="527"/>
      <c r="AH23" s="527"/>
      <c r="AI23" s="527"/>
      <c r="AJ23" s="527"/>
      <c r="AK23" s="527"/>
      <c r="AL23" s="527"/>
      <c r="AM23" s="527"/>
      <c r="AN23" s="527"/>
      <c r="AO23" s="527"/>
      <c r="AP23" s="527"/>
      <c r="AQ23" s="527"/>
      <c r="AR23" s="527"/>
      <c r="AS23" s="527"/>
      <c r="AT23" s="527"/>
      <c r="AU23" s="527"/>
      <c r="AV23" s="527"/>
      <c r="AW23" s="527"/>
      <c r="AX23" s="527"/>
      <c r="AY23" s="527"/>
      <c r="AZ23" s="527"/>
      <c r="BA23" s="527"/>
      <c r="BB23" s="527"/>
      <c r="BC23" s="527"/>
      <c r="BD23" s="527"/>
      <c r="BE23" s="527"/>
      <c r="BF23" s="527"/>
      <c r="BG23" s="527"/>
      <c r="BH23" s="527"/>
    </row>
    <row r="24" spans="1:60" ht="19.5">
      <c r="A24" s="527"/>
      <c r="B24" s="561"/>
      <c r="C24" s="561"/>
      <c r="D24" s="561"/>
      <c r="E24" s="561"/>
      <c r="F24" s="561"/>
      <c r="G24" s="562"/>
      <c r="H24" s="562"/>
      <c r="I24" s="562"/>
      <c r="J24" s="562"/>
      <c r="K24" s="562"/>
      <c r="L24" s="562"/>
      <c r="M24" s="562"/>
      <c r="N24" s="562"/>
      <c r="O24" s="562"/>
      <c r="P24" s="526"/>
      <c r="Q24" s="558"/>
      <c r="R24" s="558"/>
      <c r="S24" s="559"/>
      <c r="T24" s="527"/>
      <c r="U24" s="527"/>
      <c r="V24" s="527"/>
      <c r="W24" s="527"/>
      <c r="X24" s="527"/>
      <c r="Y24" s="527"/>
      <c r="Z24" s="559"/>
      <c r="AA24" s="527"/>
      <c r="AB24" s="527"/>
      <c r="AC24" s="527"/>
      <c r="AD24" s="527"/>
      <c r="AE24" s="527"/>
      <c r="AF24" s="527"/>
      <c r="AG24" s="527"/>
      <c r="AH24" s="527"/>
      <c r="AI24" s="527"/>
      <c r="AJ24" s="527"/>
      <c r="AK24" s="527"/>
      <c r="AL24" s="527"/>
      <c r="AM24" s="527"/>
      <c r="AN24" s="527"/>
      <c r="AO24" s="527"/>
      <c r="AP24" s="527"/>
      <c r="AQ24" s="527"/>
      <c r="AR24" s="527"/>
      <c r="AS24" s="527"/>
      <c r="AT24" s="527"/>
      <c r="AU24" s="527"/>
      <c r="AV24" s="527"/>
      <c r="AW24" s="527"/>
      <c r="AX24" s="527"/>
      <c r="AY24" s="527"/>
      <c r="AZ24" s="527"/>
      <c r="BA24" s="527"/>
      <c r="BB24" s="527"/>
      <c r="BC24" s="527"/>
      <c r="BD24" s="527"/>
      <c r="BE24" s="527"/>
      <c r="BF24" s="527"/>
      <c r="BG24" s="527"/>
      <c r="BH24" s="527"/>
    </row>
    <row r="25" spans="1:60" ht="19.5">
      <c r="A25" s="527"/>
      <c r="B25" s="523"/>
      <c r="C25" s="523" t="s">
        <v>25</v>
      </c>
      <c r="D25" s="10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6"/>
      <c r="Q25" s="527"/>
      <c r="R25" s="527"/>
      <c r="S25" s="527"/>
      <c r="T25" s="530"/>
      <c r="U25" s="527"/>
      <c r="V25" s="527"/>
      <c r="W25" s="527"/>
      <c r="X25" s="527"/>
      <c r="Y25" s="527"/>
      <c r="Z25" s="531"/>
      <c r="AA25" s="530"/>
      <c r="AB25" s="527"/>
      <c r="AC25" s="527"/>
      <c r="AD25" s="531"/>
      <c r="AE25" s="527"/>
      <c r="AF25" s="527"/>
      <c r="AG25" s="527"/>
      <c r="AH25" s="527"/>
      <c r="AI25" s="527"/>
      <c r="AJ25" s="527"/>
      <c r="AK25" s="527"/>
      <c r="AL25" s="527"/>
      <c r="AM25" s="527"/>
      <c r="AN25" s="527"/>
      <c r="AO25" s="527"/>
      <c r="AP25" s="527"/>
      <c r="AQ25" s="527"/>
      <c r="AR25" s="527"/>
      <c r="AS25" s="527"/>
      <c r="AT25" s="527"/>
      <c r="AU25" s="527"/>
      <c r="AV25" s="527"/>
      <c r="AW25" s="527"/>
      <c r="AX25" s="527"/>
      <c r="AY25" s="527"/>
      <c r="AZ25" s="527"/>
      <c r="BA25" s="527"/>
      <c r="BB25" s="527"/>
      <c r="BC25" s="527"/>
      <c r="BD25" s="527"/>
      <c r="BE25" s="527"/>
      <c r="BF25" s="527"/>
      <c r="BG25" s="527"/>
      <c r="BH25" s="527"/>
    </row>
    <row r="26" spans="1:60" ht="20.25" thickBot="1">
      <c r="A26" s="527"/>
      <c r="B26" s="523"/>
      <c r="C26" s="523" t="s">
        <v>26</v>
      </c>
      <c r="D26" s="103"/>
      <c r="E26" s="1127" t="s">
        <v>447</v>
      </c>
      <c r="F26" s="1127"/>
      <c r="G26" s="1127"/>
      <c r="H26" s="1127"/>
      <c r="I26" s="1127"/>
      <c r="J26" s="1127"/>
      <c r="K26" s="1127"/>
      <c r="L26" s="1127"/>
      <c r="M26" s="1127"/>
      <c r="N26" s="1127"/>
      <c r="O26" s="1127"/>
      <c r="P26" s="532"/>
      <c r="Q26" s="533"/>
      <c r="R26" s="534" t="str">
        <f>C27</f>
        <v>Kierunek: Socjologia grup dyspozycyjnych, studia II stopnia</v>
      </c>
      <c r="S26" s="534"/>
      <c r="T26" s="534"/>
      <c r="U26" s="534" t="s">
        <v>507</v>
      </c>
      <c r="V26" s="527"/>
      <c r="W26" s="527"/>
      <c r="X26" s="527"/>
      <c r="Y26" s="527"/>
      <c r="Z26" s="527"/>
      <c r="AA26" s="527"/>
      <c r="AB26" s="527"/>
      <c r="AC26" s="527"/>
      <c r="AD26" s="527"/>
      <c r="AE26" s="527"/>
      <c r="AF26" s="527"/>
      <c r="AG26" s="527"/>
      <c r="AH26" s="527"/>
      <c r="AI26" s="527"/>
      <c r="AJ26" s="527"/>
      <c r="AK26" s="527"/>
      <c r="AL26" s="527"/>
      <c r="AM26" s="527"/>
      <c r="AN26" s="527"/>
      <c r="AO26" s="527"/>
      <c r="AP26" s="527"/>
      <c r="AQ26" s="527"/>
      <c r="AR26" s="527"/>
      <c r="AS26" s="527"/>
      <c r="AT26" s="527"/>
      <c r="AU26" s="527"/>
      <c r="AV26" s="527"/>
      <c r="AW26" s="527"/>
      <c r="AX26" s="527"/>
      <c r="AY26" s="527"/>
      <c r="AZ26" s="527"/>
      <c r="BA26" s="527"/>
      <c r="BB26" s="527"/>
      <c r="BC26" s="527"/>
      <c r="BD26" s="527"/>
      <c r="BE26" s="527"/>
      <c r="BF26" s="527"/>
      <c r="BG26" s="527"/>
      <c r="BH26" s="527"/>
    </row>
    <row r="27" spans="1:60" ht="20.25" thickBot="1">
      <c r="A27" s="527"/>
      <c r="B27" s="523"/>
      <c r="C27" s="523" t="s">
        <v>766</v>
      </c>
      <c r="D27" s="103"/>
      <c r="E27" s="1128" t="s">
        <v>767</v>
      </c>
      <c r="F27" s="1128"/>
      <c r="G27" s="1128"/>
      <c r="H27" s="1128"/>
      <c r="I27" s="1128"/>
      <c r="J27" s="1128"/>
      <c r="K27" s="1128"/>
      <c r="L27" s="1128"/>
      <c r="M27" s="1128"/>
      <c r="N27" s="1128"/>
      <c r="O27" s="1128"/>
      <c r="P27" s="535"/>
      <c r="Q27" s="527"/>
      <c r="R27" s="536" t="s">
        <v>451</v>
      </c>
      <c r="S27" s="1129" t="s">
        <v>768</v>
      </c>
      <c r="T27" s="1130"/>
      <c r="U27" s="1130"/>
      <c r="V27" s="1130"/>
      <c r="W27" s="1130"/>
      <c r="X27" s="1130"/>
      <c r="Y27" s="1130"/>
      <c r="Z27" s="1130"/>
      <c r="AA27" s="1130"/>
      <c r="AB27" s="1130"/>
      <c r="AC27" s="1130"/>
      <c r="AD27" s="1130"/>
      <c r="AE27" s="1130"/>
      <c r="AF27" s="1130"/>
      <c r="AG27" s="1130"/>
      <c r="AH27" s="1130"/>
      <c r="AI27" s="1130"/>
      <c r="AJ27" s="1130"/>
      <c r="AK27" s="1130"/>
      <c r="AL27" s="1130"/>
      <c r="AM27" s="1130"/>
      <c r="AN27" s="1130"/>
      <c r="AO27" s="1130"/>
      <c r="AP27" s="1130"/>
      <c r="AQ27" s="1130"/>
      <c r="AR27" s="1130"/>
      <c r="AS27" s="1130"/>
      <c r="AT27" s="1130"/>
      <c r="AU27" s="1130"/>
      <c r="AV27" s="1130"/>
      <c r="AW27" s="1130"/>
      <c r="AX27" s="1130"/>
      <c r="AY27" s="1131"/>
      <c r="AZ27" s="1129" t="s">
        <v>453</v>
      </c>
      <c r="BA27" s="1130"/>
      <c r="BB27" s="1130"/>
      <c r="BC27" s="1130"/>
      <c r="BD27" s="1131"/>
      <c r="BE27" s="1129" t="s">
        <v>454</v>
      </c>
      <c r="BF27" s="1130"/>
      <c r="BG27" s="1130"/>
      <c r="BH27" s="1131"/>
    </row>
    <row r="28" spans="1:60" ht="19.5">
      <c r="A28" s="527"/>
      <c r="B28" s="1138" t="s">
        <v>94</v>
      </c>
      <c r="C28" s="1138" t="s">
        <v>95</v>
      </c>
      <c r="D28" s="1141" t="s">
        <v>455</v>
      </c>
      <c r="E28" s="1144" t="s">
        <v>28</v>
      </c>
      <c r="F28" s="1145"/>
      <c r="G28" s="1144" t="s">
        <v>93</v>
      </c>
      <c r="H28" s="1150"/>
      <c r="I28" s="1150"/>
      <c r="J28" s="1150"/>
      <c r="K28" s="1150"/>
      <c r="L28" s="1150"/>
      <c r="M28" s="1144" t="s">
        <v>92</v>
      </c>
      <c r="N28" s="1150"/>
      <c r="O28" s="1145"/>
      <c r="P28" s="537"/>
      <c r="Q28" s="527"/>
      <c r="R28" s="1132" t="s">
        <v>460</v>
      </c>
      <c r="S28" s="1135" t="s">
        <v>461</v>
      </c>
      <c r="T28" s="1135" t="s">
        <v>462</v>
      </c>
      <c r="U28" s="1135" t="s">
        <v>463</v>
      </c>
      <c r="V28" s="1135" t="s">
        <v>464</v>
      </c>
      <c r="W28" s="1135" t="s">
        <v>465</v>
      </c>
      <c r="X28" s="1135" t="s">
        <v>466</v>
      </c>
      <c r="Y28" s="1135" t="s">
        <v>467</v>
      </c>
      <c r="Z28" s="1135" t="s">
        <v>468</v>
      </c>
      <c r="AA28" s="1135" t="s">
        <v>469</v>
      </c>
      <c r="AB28" s="1135" t="s">
        <v>470</v>
      </c>
      <c r="AC28" s="1135" t="s">
        <v>471</v>
      </c>
      <c r="AD28" s="1135" t="s">
        <v>472</v>
      </c>
      <c r="AE28" s="1135" t="s">
        <v>473</v>
      </c>
      <c r="AF28" s="1135" t="s">
        <v>474</v>
      </c>
      <c r="AG28" s="1135" t="s">
        <v>475</v>
      </c>
      <c r="AH28" s="1135" t="s">
        <v>476</v>
      </c>
      <c r="AI28" s="1135" t="s">
        <v>477</v>
      </c>
      <c r="AJ28" s="1135" t="s">
        <v>478</v>
      </c>
      <c r="AK28" s="1135" t="s">
        <v>479</v>
      </c>
      <c r="AL28" s="1135" t="s">
        <v>480</v>
      </c>
      <c r="AM28" s="1135" t="s">
        <v>481</v>
      </c>
      <c r="AN28" s="1135" t="s">
        <v>482</v>
      </c>
      <c r="AO28" s="1135" t="s">
        <v>483</v>
      </c>
      <c r="AP28" s="1135" t="s">
        <v>484</v>
      </c>
      <c r="AQ28" s="1135" t="s">
        <v>485</v>
      </c>
      <c r="AR28" s="1135" t="s">
        <v>486</v>
      </c>
      <c r="AS28" s="1135" t="s">
        <v>487</v>
      </c>
      <c r="AT28" s="1135" t="s">
        <v>488</v>
      </c>
      <c r="AU28" s="1135" t="s">
        <v>489</v>
      </c>
      <c r="AV28" s="1135" t="s">
        <v>490</v>
      </c>
      <c r="AW28" s="1135" t="s">
        <v>491</v>
      </c>
      <c r="AX28" s="1135" t="s">
        <v>492</v>
      </c>
      <c r="AY28" s="1135" t="s">
        <v>493</v>
      </c>
      <c r="AZ28" s="1135" t="s">
        <v>7</v>
      </c>
      <c r="BA28" s="1135" t="s">
        <v>9</v>
      </c>
      <c r="BB28" s="1135" t="s">
        <v>10</v>
      </c>
      <c r="BC28" s="1135" t="s">
        <v>11</v>
      </c>
      <c r="BD28" s="1135" t="s">
        <v>12</v>
      </c>
      <c r="BE28" s="1135" t="s">
        <v>494</v>
      </c>
      <c r="BF28" s="1135" t="s">
        <v>495</v>
      </c>
      <c r="BG28" s="1135" t="s">
        <v>496</v>
      </c>
      <c r="BH28" s="1135" t="s">
        <v>497</v>
      </c>
    </row>
    <row r="29" spans="1:60" ht="19.5">
      <c r="A29" s="527"/>
      <c r="B29" s="1139"/>
      <c r="C29" s="1139"/>
      <c r="D29" s="1142"/>
      <c r="E29" s="1146"/>
      <c r="F29" s="1147"/>
      <c r="G29" s="1146"/>
      <c r="H29" s="1151"/>
      <c r="I29" s="1151"/>
      <c r="J29" s="1151"/>
      <c r="K29" s="1151"/>
      <c r="L29" s="1151"/>
      <c r="M29" s="1146"/>
      <c r="N29" s="1151"/>
      <c r="O29" s="1147"/>
      <c r="P29" s="526"/>
      <c r="Q29" s="527"/>
      <c r="R29" s="1133"/>
      <c r="S29" s="1136"/>
      <c r="T29" s="1136"/>
      <c r="U29" s="1136"/>
      <c r="V29" s="1136"/>
      <c r="W29" s="1136"/>
      <c r="X29" s="1136"/>
      <c r="Y29" s="1136"/>
      <c r="Z29" s="1136"/>
      <c r="AA29" s="1136"/>
      <c r="AB29" s="1136"/>
      <c r="AC29" s="1136"/>
      <c r="AD29" s="1136"/>
      <c r="AE29" s="1136"/>
      <c r="AF29" s="1136"/>
      <c r="AG29" s="1136"/>
      <c r="AH29" s="1136"/>
      <c r="AI29" s="1136"/>
      <c r="AJ29" s="1136"/>
      <c r="AK29" s="1136"/>
      <c r="AL29" s="1136"/>
      <c r="AM29" s="1136"/>
      <c r="AN29" s="1136"/>
      <c r="AO29" s="1136"/>
      <c r="AP29" s="1136"/>
      <c r="AQ29" s="1136"/>
      <c r="AR29" s="1136"/>
      <c r="AS29" s="1136"/>
      <c r="AT29" s="1136"/>
      <c r="AU29" s="1136"/>
      <c r="AV29" s="1136"/>
      <c r="AW29" s="1136"/>
      <c r="AX29" s="1136"/>
      <c r="AY29" s="1136"/>
      <c r="AZ29" s="1136"/>
      <c r="BA29" s="1136"/>
      <c r="BB29" s="1136"/>
      <c r="BC29" s="1136"/>
      <c r="BD29" s="1136"/>
      <c r="BE29" s="1136"/>
      <c r="BF29" s="1136"/>
      <c r="BG29" s="1136"/>
      <c r="BH29" s="1136"/>
    </row>
    <row r="30" spans="1:60" ht="20.25" thickBot="1">
      <c r="A30" s="527"/>
      <c r="B30" s="1139"/>
      <c r="C30" s="1139"/>
      <c r="D30" s="1142"/>
      <c r="E30" s="1148"/>
      <c r="F30" s="1149"/>
      <c r="G30" s="1148"/>
      <c r="H30" s="1152"/>
      <c r="I30" s="1152"/>
      <c r="J30" s="1152"/>
      <c r="K30" s="1152"/>
      <c r="L30" s="1152"/>
      <c r="M30" s="1148"/>
      <c r="N30" s="1152"/>
      <c r="O30" s="1149"/>
      <c r="P30" s="526"/>
      <c r="Q30" s="527"/>
      <c r="R30" s="1133"/>
      <c r="S30" s="1136"/>
      <c r="T30" s="1136"/>
      <c r="U30" s="1136"/>
      <c r="V30" s="1136"/>
      <c r="W30" s="1136"/>
      <c r="X30" s="1136"/>
      <c r="Y30" s="1136"/>
      <c r="Z30" s="1136"/>
      <c r="AA30" s="1136"/>
      <c r="AB30" s="1136"/>
      <c r="AC30" s="1136"/>
      <c r="AD30" s="1136"/>
      <c r="AE30" s="1136"/>
      <c r="AF30" s="1136"/>
      <c r="AG30" s="1136"/>
      <c r="AH30" s="1136"/>
      <c r="AI30" s="1136"/>
      <c r="AJ30" s="1136"/>
      <c r="AK30" s="1136"/>
      <c r="AL30" s="1136"/>
      <c r="AM30" s="1136"/>
      <c r="AN30" s="1136"/>
      <c r="AO30" s="1136"/>
      <c r="AP30" s="1136"/>
      <c r="AQ30" s="1136"/>
      <c r="AR30" s="1136"/>
      <c r="AS30" s="1136"/>
      <c r="AT30" s="1136"/>
      <c r="AU30" s="1136"/>
      <c r="AV30" s="1136"/>
      <c r="AW30" s="1136"/>
      <c r="AX30" s="1136"/>
      <c r="AY30" s="1136"/>
      <c r="AZ30" s="1136"/>
      <c r="BA30" s="1136"/>
      <c r="BB30" s="1136"/>
      <c r="BC30" s="1136"/>
      <c r="BD30" s="1136"/>
      <c r="BE30" s="1136"/>
      <c r="BF30" s="1136"/>
      <c r="BG30" s="1136"/>
      <c r="BH30" s="1136"/>
    </row>
    <row r="31" spans="1:60" ht="20.25" thickBot="1">
      <c r="A31" s="527"/>
      <c r="B31" s="1139"/>
      <c r="C31" s="1139"/>
      <c r="D31" s="1142"/>
      <c r="E31" s="1153" t="s">
        <v>16</v>
      </c>
      <c r="F31" s="1153" t="s">
        <v>17</v>
      </c>
      <c r="G31" s="1153" t="s">
        <v>2</v>
      </c>
      <c r="H31" s="1156" t="s">
        <v>90</v>
      </c>
      <c r="I31" s="1157"/>
      <c r="J31" s="1157"/>
      <c r="K31" s="1158"/>
      <c r="L31" s="563"/>
      <c r="M31" s="1153" t="s">
        <v>3</v>
      </c>
      <c r="N31" s="1153" t="s">
        <v>4</v>
      </c>
      <c r="O31" s="1153" t="s">
        <v>5</v>
      </c>
      <c r="P31" s="526"/>
      <c r="Q31" s="527"/>
      <c r="R31" s="1134"/>
      <c r="S31" s="1136"/>
      <c r="T31" s="1136"/>
      <c r="U31" s="1136"/>
      <c r="V31" s="1136"/>
      <c r="W31" s="1136"/>
      <c r="X31" s="1136"/>
      <c r="Y31" s="1136"/>
      <c r="Z31" s="1136"/>
      <c r="AA31" s="1136"/>
      <c r="AB31" s="1136"/>
      <c r="AC31" s="1136"/>
      <c r="AD31" s="1136"/>
      <c r="AE31" s="1136"/>
      <c r="AF31" s="1136"/>
      <c r="AG31" s="1136"/>
      <c r="AH31" s="1136"/>
      <c r="AI31" s="1136"/>
      <c r="AJ31" s="1136"/>
      <c r="AK31" s="1136"/>
      <c r="AL31" s="1136"/>
      <c r="AM31" s="1136"/>
      <c r="AN31" s="1136"/>
      <c r="AO31" s="1136"/>
      <c r="AP31" s="1136"/>
      <c r="AQ31" s="1136"/>
      <c r="AR31" s="1136"/>
      <c r="AS31" s="1136"/>
      <c r="AT31" s="1136"/>
      <c r="AU31" s="1136"/>
      <c r="AV31" s="1136"/>
      <c r="AW31" s="1136"/>
      <c r="AX31" s="1136"/>
      <c r="AY31" s="1136"/>
      <c r="AZ31" s="1136"/>
      <c r="BA31" s="1136"/>
      <c r="BB31" s="1136"/>
      <c r="BC31" s="1136"/>
      <c r="BD31" s="1136"/>
      <c r="BE31" s="1136"/>
      <c r="BF31" s="1136"/>
      <c r="BG31" s="1136"/>
      <c r="BH31" s="1136"/>
    </row>
    <row r="32" spans="1:60" ht="19.5">
      <c r="A32" s="527"/>
      <c r="B32" s="1139"/>
      <c r="C32" s="1139"/>
      <c r="D32" s="1142"/>
      <c r="E32" s="1154"/>
      <c r="F32" s="1154"/>
      <c r="G32" s="1154"/>
      <c r="H32" s="1183" t="s">
        <v>7</v>
      </c>
      <c r="I32" s="1183" t="s">
        <v>9</v>
      </c>
      <c r="J32" s="1183" t="s">
        <v>10</v>
      </c>
      <c r="K32" s="1183" t="s">
        <v>11</v>
      </c>
      <c r="L32" s="1153" t="s">
        <v>12</v>
      </c>
      <c r="M32" s="1154"/>
      <c r="N32" s="1154"/>
      <c r="O32" s="1154"/>
      <c r="P32" s="526"/>
      <c r="Q32" s="527"/>
      <c r="R32" s="1132" t="s">
        <v>498</v>
      </c>
      <c r="S32" s="1136"/>
      <c r="T32" s="1136"/>
      <c r="U32" s="1136"/>
      <c r="V32" s="1136"/>
      <c r="W32" s="1136"/>
      <c r="X32" s="1136"/>
      <c r="Y32" s="1136"/>
      <c r="Z32" s="1136"/>
      <c r="AA32" s="1136"/>
      <c r="AB32" s="1136"/>
      <c r="AC32" s="1136"/>
      <c r="AD32" s="1136"/>
      <c r="AE32" s="1136"/>
      <c r="AF32" s="1136"/>
      <c r="AG32" s="1136"/>
      <c r="AH32" s="1136"/>
      <c r="AI32" s="1136"/>
      <c r="AJ32" s="1136"/>
      <c r="AK32" s="1136"/>
      <c r="AL32" s="1136"/>
      <c r="AM32" s="1136"/>
      <c r="AN32" s="1136"/>
      <c r="AO32" s="1136"/>
      <c r="AP32" s="1136"/>
      <c r="AQ32" s="1136"/>
      <c r="AR32" s="1136"/>
      <c r="AS32" s="1136"/>
      <c r="AT32" s="1136"/>
      <c r="AU32" s="1136"/>
      <c r="AV32" s="1136"/>
      <c r="AW32" s="1136"/>
      <c r="AX32" s="1136"/>
      <c r="AY32" s="1136"/>
      <c r="AZ32" s="1136"/>
      <c r="BA32" s="1136"/>
      <c r="BB32" s="1136"/>
      <c r="BC32" s="1136"/>
      <c r="BD32" s="1136"/>
      <c r="BE32" s="1136"/>
      <c r="BF32" s="1136"/>
      <c r="BG32" s="1136"/>
      <c r="BH32" s="1136"/>
    </row>
    <row r="33" spans="1:60" ht="19.5">
      <c r="A33" s="527"/>
      <c r="B33" s="1139"/>
      <c r="C33" s="1139"/>
      <c r="D33" s="1142"/>
      <c r="E33" s="1154"/>
      <c r="F33" s="1154"/>
      <c r="G33" s="1154"/>
      <c r="H33" s="1184"/>
      <c r="I33" s="1184"/>
      <c r="J33" s="1184"/>
      <c r="K33" s="1184"/>
      <c r="L33" s="1154"/>
      <c r="M33" s="1154"/>
      <c r="N33" s="1154"/>
      <c r="O33" s="1154"/>
      <c r="P33" s="526"/>
      <c r="Q33" s="527"/>
      <c r="R33" s="1133"/>
      <c r="S33" s="1136"/>
      <c r="T33" s="1136"/>
      <c r="U33" s="1136"/>
      <c r="V33" s="1136"/>
      <c r="W33" s="1136"/>
      <c r="X33" s="1136"/>
      <c r="Y33" s="1136"/>
      <c r="Z33" s="1136"/>
      <c r="AA33" s="1136"/>
      <c r="AB33" s="1136"/>
      <c r="AC33" s="1136"/>
      <c r="AD33" s="1136"/>
      <c r="AE33" s="1136"/>
      <c r="AF33" s="1136"/>
      <c r="AG33" s="1136"/>
      <c r="AH33" s="1136"/>
      <c r="AI33" s="1136"/>
      <c r="AJ33" s="1136"/>
      <c r="AK33" s="1136"/>
      <c r="AL33" s="1136"/>
      <c r="AM33" s="1136"/>
      <c r="AN33" s="1136"/>
      <c r="AO33" s="1136"/>
      <c r="AP33" s="1136"/>
      <c r="AQ33" s="1136"/>
      <c r="AR33" s="1136"/>
      <c r="AS33" s="1136"/>
      <c r="AT33" s="1136"/>
      <c r="AU33" s="1136"/>
      <c r="AV33" s="1136"/>
      <c r="AW33" s="1136"/>
      <c r="AX33" s="1136"/>
      <c r="AY33" s="1136"/>
      <c r="AZ33" s="1136"/>
      <c r="BA33" s="1136"/>
      <c r="BB33" s="1136"/>
      <c r="BC33" s="1136"/>
      <c r="BD33" s="1136"/>
      <c r="BE33" s="1136"/>
      <c r="BF33" s="1136"/>
      <c r="BG33" s="1136"/>
      <c r="BH33" s="1136"/>
    </row>
    <row r="34" spans="1:60" ht="19.5">
      <c r="A34" s="527"/>
      <c r="B34" s="1139"/>
      <c r="C34" s="1139"/>
      <c r="D34" s="1142"/>
      <c r="E34" s="1154"/>
      <c r="F34" s="1154"/>
      <c r="G34" s="1154"/>
      <c r="H34" s="1184"/>
      <c r="I34" s="1184"/>
      <c r="J34" s="1184"/>
      <c r="K34" s="1184"/>
      <c r="L34" s="1154"/>
      <c r="M34" s="1154"/>
      <c r="N34" s="1154"/>
      <c r="O34" s="1154"/>
      <c r="P34" s="526"/>
      <c r="Q34" s="527"/>
      <c r="R34" s="1133"/>
      <c r="S34" s="1136"/>
      <c r="T34" s="1136"/>
      <c r="U34" s="1136"/>
      <c r="V34" s="1136"/>
      <c r="W34" s="1136"/>
      <c r="X34" s="1136"/>
      <c r="Y34" s="1136"/>
      <c r="Z34" s="1136"/>
      <c r="AA34" s="1136"/>
      <c r="AB34" s="1136"/>
      <c r="AC34" s="1136"/>
      <c r="AD34" s="1136"/>
      <c r="AE34" s="1136"/>
      <c r="AF34" s="1136"/>
      <c r="AG34" s="1136"/>
      <c r="AH34" s="1136"/>
      <c r="AI34" s="1136"/>
      <c r="AJ34" s="1136"/>
      <c r="AK34" s="1136"/>
      <c r="AL34" s="1136"/>
      <c r="AM34" s="1136"/>
      <c r="AN34" s="1136"/>
      <c r="AO34" s="1136"/>
      <c r="AP34" s="1136"/>
      <c r="AQ34" s="1136"/>
      <c r="AR34" s="1136"/>
      <c r="AS34" s="1136"/>
      <c r="AT34" s="1136"/>
      <c r="AU34" s="1136"/>
      <c r="AV34" s="1136"/>
      <c r="AW34" s="1136"/>
      <c r="AX34" s="1136"/>
      <c r="AY34" s="1136"/>
      <c r="AZ34" s="1136"/>
      <c r="BA34" s="1136"/>
      <c r="BB34" s="1136"/>
      <c r="BC34" s="1136"/>
      <c r="BD34" s="1136"/>
      <c r="BE34" s="1136"/>
      <c r="BF34" s="1136"/>
      <c r="BG34" s="1136"/>
      <c r="BH34" s="1136"/>
    </row>
    <row r="35" spans="1:60" ht="19.5">
      <c r="A35" s="527"/>
      <c r="B35" s="1139"/>
      <c r="C35" s="1139"/>
      <c r="D35" s="1142"/>
      <c r="E35" s="1154"/>
      <c r="F35" s="1154"/>
      <c r="G35" s="1154"/>
      <c r="H35" s="1184"/>
      <c r="I35" s="1184"/>
      <c r="J35" s="1184"/>
      <c r="K35" s="1184"/>
      <c r="L35" s="1154"/>
      <c r="M35" s="1154"/>
      <c r="N35" s="1154"/>
      <c r="O35" s="1154"/>
      <c r="P35" s="526"/>
      <c r="Q35" s="527"/>
      <c r="R35" s="1133"/>
      <c r="S35" s="1136"/>
      <c r="T35" s="1136"/>
      <c r="U35" s="1136"/>
      <c r="V35" s="1136"/>
      <c r="W35" s="1136"/>
      <c r="X35" s="1136"/>
      <c r="Y35" s="1136"/>
      <c r="Z35" s="1136"/>
      <c r="AA35" s="1136"/>
      <c r="AB35" s="1136"/>
      <c r="AC35" s="1136"/>
      <c r="AD35" s="1136"/>
      <c r="AE35" s="1136"/>
      <c r="AF35" s="1136"/>
      <c r="AG35" s="1136"/>
      <c r="AH35" s="1136"/>
      <c r="AI35" s="1136"/>
      <c r="AJ35" s="1136"/>
      <c r="AK35" s="1136"/>
      <c r="AL35" s="1136"/>
      <c r="AM35" s="1136"/>
      <c r="AN35" s="1136"/>
      <c r="AO35" s="1136"/>
      <c r="AP35" s="1136"/>
      <c r="AQ35" s="1136"/>
      <c r="AR35" s="1136"/>
      <c r="AS35" s="1136"/>
      <c r="AT35" s="1136"/>
      <c r="AU35" s="1136"/>
      <c r="AV35" s="1136"/>
      <c r="AW35" s="1136"/>
      <c r="AX35" s="1136"/>
      <c r="AY35" s="1136"/>
      <c r="AZ35" s="1136"/>
      <c r="BA35" s="1136"/>
      <c r="BB35" s="1136"/>
      <c r="BC35" s="1136"/>
      <c r="BD35" s="1136"/>
      <c r="BE35" s="1136"/>
      <c r="BF35" s="1136"/>
      <c r="BG35" s="1136"/>
      <c r="BH35" s="1136"/>
    </row>
    <row r="36" spans="1:60" ht="20.25" thickBot="1">
      <c r="A36" s="527"/>
      <c r="B36" s="1140"/>
      <c r="C36" s="1140"/>
      <c r="D36" s="1143"/>
      <c r="E36" s="1155"/>
      <c r="F36" s="1155"/>
      <c r="G36" s="1155"/>
      <c r="H36" s="1185"/>
      <c r="I36" s="1185"/>
      <c r="J36" s="1185"/>
      <c r="K36" s="1185"/>
      <c r="L36" s="1155"/>
      <c r="M36" s="1155"/>
      <c r="N36" s="1155"/>
      <c r="O36" s="1155"/>
      <c r="P36" s="526"/>
      <c r="Q36" s="527"/>
      <c r="R36" s="1134"/>
      <c r="S36" s="1137"/>
      <c r="T36" s="1137"/>
      <c r="U36" s="1137"/>
      <c r="V36" s="1137"/>
      <c r="W36" s="1137"/>
      <c r="X36" s="1137"/>
      <c r="Y36" s="1137"/>
      <c r="Z36" s="1137"/>
      <c r="AA36" s="1137"/>
      <c r="AB36" s="1137"/>
      <c r="AC36" s="1137"/>
      <c r="AD36" s="1137"/>
      <c r="AE36" s="1137"/>
      <c r="AF36" s="1137"/>
      <c r="AG36" s="1137"/>
      <c r="AH36" s="1137"/>
      <c r="AI36" s="1137"/>
      <c r="AJ36" s="1137"/>
      <c r="AK36" s="1137"/>
      <c r="AL36" s="1137"/>
      <c r="AM36" s="1137"/>
      <c r="AN36" s="1137"/>
      <c r="AO36" s="1137"/>
      <c r="AP36" s="1137"/>
      <c r="AQ36" s="1137"/>
      <c r="AR36" s="1137"/>
      <c r="AS36" s="1137"/>
      <c r="AT36" s="1137"/>
      <c r="AU36" s="1137"/>
      <c r="AV36" s="1137"/>
      <c r="AW36" s="1137"/>
      <c r="AX36" s="1137"/>
      <c r="AY36" s="1137"/>
      <c r="AZ36" s="1137"/>
      <c r="BA36" s="1137"/>
      <c r="BB36" s="1137"/>
      <c r="BC36" s="1137"/>
      <c r="BD36" s="1137"/>
      <c r="BE36" s="1137"/>
      <c r="BF36" s="1137"/>
      <c r="BG36" s="1137"/>
      <c r="BH36" s="1137"/>
    </row>
    <row r="37" spans="1:60" ht="45" customHeight="1" thickBot="1">
      <c r="A37" s="527"/>
      <c r="B37" s="538">
        <v>1</v>
      </c>
      <c r="C37" s="539" t="s">
        <v>508</v>
      </c>
      <c r="D37" s="540" t="s">
        <v>328</v>
      </c>
      <c r="E37" s="541" t="s">
        <v>500</v>
      </c>
      <c r="F37" s="541">
        <v>2</v>
      </c>
      <c r="G37" s="542">
        <f t="shared" ref="G37:G43" si="1">SUM(H37:L37)</f>
        <v>40</v>
      </c>
      <c r="H37" s="543">
        <v>20</v>
      </c>
      <c r="I37" s="543"/>
      <c r="J37" s="543"/>
      <c r="K37" s="564">
        <v>20</v>
      </c>
      <c r="L37" s="565"/>
      <c r="M37" s="546">
        <v>6</v>
      </c>
      <c r="N37" s="543"/>
      <c r="O37" s="547"/>
      <c r="P37" s="526"/>
      <c r="Q37" s="527"/>
      <c r="R37" s="548" t="str">
        <f>C37</f>
        <v>Socjologia</v>
      </c>
      <c r="S37" s="549" t="s">
        <v>56</v>
      </c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  <c r="AO37" s="549" t="s">
        <v>56</v>
      </c>
      <c r="AP37" s="549"/>
      <c r="AQ37" s="549"/>
      <c r="AR37" s="549"/>
      <c r="AS37" s="549"/>
      <c r="AT37" s="549"/>
      <c r="AU37" s="549"/>
      <c r="AV37" s="549"/>
      <c r="AW37" s="549"/>
      <c r="AX37" s="549" t="s">
        <v>56</v>
      </c>
      <c r="AY37" s="549"/>
      <c r="AZ37" s="549"/>
      <c r="BA37" s="549"/>
      <c r="BB37" s="549"/>
      <c r="BC37" s="549" t="s">
        <v>56</v>
      </c>
      <c r="BD37" s="549"/>
      <c r="BE37" s="549" t="s">
        <v>56</v>
      </c>
      <c r="BF37" s="549"/>
      <c r="BG37" s="549" t="s">
        <v>56</v>
      </c>
      <c r="BH37" s="549" t="s">
        <v>56</v>
      </c>
    </row>
    <row r="38" spans="1:60" ht="45" customHeight="1" thickBot="1">
      <c r="A38" s="529"/>
      <c r="B38" s="538">
        <v>2</v>
      </c>
      <c r="C38" s="566" t="s">
        <v>771</v>
      </c>
      <c r="D38" s="540" t="s">
        <v>510</v>
      </c>
      <c r="E38" s="542" t="s">
        <v>503</v>
      </c>
      <c r="F38" s="542">
        <v>2</v>
      </c>
      <c r="G38" s="542">
        <f t="shared" si="1"/>
        <v>20</v>
      </c>
      <c r="H38" s="543"/>
      <c r="I38" s="543">
        <v>20</v>
      </c>
      <c r="J38" s="543"/>
      <c r="K38" s="550"/>
      <c r="L38" s="551"/>
      <c r="M38" s="567">
        <v>4</v>
      </c>
      <c r="N38" s="568"/>
      <c r="O38" s="569"/>
      <c r="P38" s="526"/>
      <c r="Q38" s="570"/>
      <c r="R38" s="548" t="str">
        <f t="shared" ref="R38:R67" si="2">C38</f>
        <v>Projekt badawczy</v>
      </c>
      <c r="S38" s="549"/>
      <c r="T38" s="549"/>
      <c r="U38" s="549"/>
      <c r="V38" s="549"/>
      <c r="W38" s="549"/>
      <c r="X38" s="549" t="s">
        <v>56</v>
      </c>
      <c r="Y38" s="549"/>
      <c r="Z38" s="549"/>
      <c r="AA38" s="549"/>
      <c r="AB38" s="549" t="s">
        <v>56</v>
      </c>
      <c r="AC38" s="549"/>
      <c r="AD38" s="549"/>
      <c r="AE38" s="549"/>
      <c r="AF38" s="571" t="s">
        <v>56</v>
      </c>
      <c r="AG38" s="571"/>
      <c r="AH38" s="571" t="s">
        <v>56</v>
      </c>
      <c r="AI38" s="571" t="s">
        <v>56</v>
      </c>
      <c r="AJ38" s="571"/>
      <c r="AK38" s="571"/>
      <c r="AL38" s="571"/>
      <c r="AM38" s="571"/>
      <c r="AN38" s="571" t="s">
        <v>56</v>
      </c>
      <c r="AO38" s="571" t="s">
        <v>56</v>
      </c>
      <c r="AP38" s="571" t="s">
        <v>56</v>
      </c>
      <c r="AQ38" s="571"/>
      <c r="AR38" s="549"/>
      <c r="AS38" s="549" t="s">
        <v>56</v>
      </c>
      <c r="AT38" s="549"/>
      <c r="AU38" s="549" t="s">
        <v>56</v>
      </c>
      <c r="AV38" s="549" t="s">
        <v>56</v>
      </c>
      <c r="AW38" s="549"/>
      <c r="AX38" s="549"/>
      <c r="AY38" s="549"/>
      <c r="AZ38" s="549"/>
      <c r="BA38" s="549" t="s">
        <v>56</v>
      </c>
      <c r="BB38" s="549"/>
      <c r="BC38" s="549"/>
      <c r="BD38" s="549"/>
      <c r="BE38" s="549"/>
      <c r="BF38" s="549" t="s">
        <v>56</v>
      </c>
      <c r="BG38" s="549" t="s">
        <v>56</v>
      </c>
      <c r="BH38" s="549"/>
    </row>
    <row r="39" spans="1:60" ht="45" customHeight="1" thickBot="1">
      <c r="A39" s="529"/>
      <c r="B39" s="538">
        <v>3</v>
      </c>
      <c r="C39" s="566" t="s">
        <v>772</v>
      </c>
      <c r="D39" s="540" t="s">
        <v>510</v>
      </c>
      <c r="E39" s="542" t="s">
        <v>503</v>
      </c>
      <c r="F39" s="542">
        <v>2</v>
      </c>
      <c r="G39" s="542">
        <f t="shared" si="1"/>
        <v>20</v>
      </c>
      <c r="H39" s="543"/>
      <c r="I39" s="543">
        <v>20</v>
      </c>
      <c r="J39" s="543"/>
      <c r="K39" s="550"/>
      <c r="L39" s="551"/>
      <c r="M39" s="567">
        <v>3</v>
      </c>
      <c r="N39" s="568"/>
      <c r="O39" s="569"/>
      <c r="P39" s="526"/>
      <c r="Q39" s="527"/>
      <c r="R39" s="548" t="str">
        <f t="shared" si="2"/>
        <v>Warsztaty terenowe</v>
      </c>
      <c r="S39" s="549"/>
      <c r="T39" s="549"/>
      <c r="U39" s="549" t="s">
        <v>56</v>
      </c>
      <c r="V39" s="549"/>
      <c r="W39" s="549" t="s">
        <v>56</v>
      </c>
      <c r="X39" s="549"/>
      <c r="Y39" s="549"/>
      <c r="Z39" s="549"/>
      <c r="AA39" s="549"/>
      <c r="AB39" s="549"/>
      <c r="AC39" s="549"/>
      <c r="AD39" s="549"/>
      <c r="AE39" s="549"/>
      <c r="AF39" s="571" t="s">
        <v>56</v>
      </c>
      <c r="AG39" s="571"/>
      <c r="AH39" s="571"/>
      <c r="AI39" s="571"/>
      <c r="AJ39" s="571"/>
      <c r="AK39" s="571"/>
      <c r="AL39" s="571" t="s">
        <v>56</v>
      </c>
      <c r="AM39" s="571" t="s">
        <v>56</v>
      </c>
      <c r="AN39" s="571"/>
      <c r="AO39" s="571" t="s">
        <v>56</v>
      </c>
      <c r="AP39" s="571"/>
      <c r="AQ39" s="571"/>
      <c r="AR39" s="549"/>
      <c r="AS39" s="549" t="s">
        <v>56</v>
      </c>
      <c r="AT39" s="549" t="s">
        <v>56</v>
      </c>
      <c r="AU39" s="549"/>
      <c r="AV39" s="549" t="s">
        <v>56</v>
      </c>
      <c r="AW39" s="549"/>
      <c r="AX39" s="549"/>
      <c r="AY39" s="549"/>
      <c r="AZ39" s="549"/>
      <c r="BA39" s="549" t="s">
        <v>56</v>
      </c>
      <c r="BB39" s="549"/>
      <c r="BC39" s="549"/>
      <c r="BD39" s="549"/>
      <c r="BE39" s="549"/>
      <c r="BF39" s="549" t="s">
        <v>56</v>
      </c>
      <c r="BG39" s="549" t="s">
        <v>56</v>
      </c>
      <c r="BH39" s="549"/>
    </row>
    <row r="40" spans="1:60" ht="45" customHeight="1" thickBot="1">
      <c r="A40" s="529"/>
      <c r="B40" s="538">
        <v>4</v>
      </c>
      <c r="C40" s="572" t="s">
        <v>145</v>
      </c>
      <c r="D40" s="540" t="s">
        <v>510</v>
      </c>
      <c r="E40" s="541" t="s">
        <v>503</v>
      </c>
      <c r="F40" s="542">
        <v>2</v>
      </c>
      <c r="G40" s="542">
        <f t="shared" si="1"/>
        <v>20</v>
      </c>
      <c r="H40" s="543"/>
      <c r="I40" s="543"/>
      <c r="J40" s="543">
        <v>20</v>
      </c>
      <c r="K40" s="550"/>
      <c r="L40" s="551"/>
      <c r="M40" s="546">
        <v>3</v>
      </c>
      <c r="N40" s="543"/>
      <c r="O40" s="547"/>
      <c r="P40" s="526"/>
      <c r="Q40" s="527"/>
      <c r="R40" s="548" t="str">
        <f t="shared" si="2"/>
        <v>Seminarium magisterskie</v>
      </c>
      <c r="S40" s="549"/>
      <c r="T40" s="549"/>
      <c r="U40" s="549"/>
      <c r="V40" s="549" t="s">
        <v>56</v>
      </c>
      <c r="W40" s="549"/>
      <c r="X40" s="549" t="s">
        <v>56</v>
      </c>
      <c r="Y40" s="549"/>
      <c r="Z40" s="549"/>
      <c r="AA40" s="549"/>
      <c r="AB40" s="549"/>
      <c r="AC40" s="549" t="s">
        <v>56</v>
      </c>
      <c r="AD40" s="549"/>
      <c r="AE40" s="549"/>
      <c r="AF40" s="571"/>
      <c r="AG40" s="571"/>
      <c r="AH40" s="571"/>
      <c r="AI40" s="571" t="s">
        <v>56</v>
      </c>
      <c r="AJ40" s="571"/>
      <c r="AK40" s="571" t="s">
        <v>56</v>
      </c>
      <c r="AL40" s="571"/>
      <c r="AM40" s="571"/>
      <c r="AN40" s="571" t="s">
        <v>56</v>
      </c>
      <c r="AO40" s="571" t="s">
        <v>56</v>
      </c>
      <c r="AP40" s="571" t="s">
        <v>56</v>
      </c>
      <c r="AQ40" s="571"/>
      <c r="AR40" s="549"/>
      <c r="AS40" s="549"/>
      <c r="AT40" s="549"/>
      <c r="AU40" s="549" t="s">
        <v>56</v>
      </c>
      <c r="AV40" s="549"/>
      <c r="AW40" s="549"/>
      <c r="AX40" s="549" t="s">
        <v>56</v>
      </c>
      <c r="AY40" s="549"/>
      <c r="AZ40" s="549"/>
      <c r="BA40" s="549"/>
      <c r="BB40" s="549" t="s">
        <v>56</v>
      </c>
      <c r="BC40" s="549"/>
      <c r="BD40" s="549"/>
      <c r="BE40" s="549"/>
      <c r="BF40" s="549" t="s">
        <v>56</v>
      </c>
      <c r="BG40" s="549" t="s">
        <v>56</v>
      </c>
      <c r="BH40" s="549"/>
    </row>
    <row r="41" spans="1:60" ht="45" customHeight="1" thickBot="1">
      <c r="A41" s="529"/>
      <c r="B41" s="538">
        <v>5</v>
      </c>
      <c r="C41" s="573" t="s">
        <v>512</v>
      </c>
      <c r="D41" s="540" t="s">
        <v>513</v>
      </c>
      <c r="E41" s="542" t="s">
        <v>34</v>
      </c>
      <c r="F41" s="542">
        <v>2</v>
      </c>
      <c r="G41" s="542">
        <f t="shared" si="1"/>
        <v>20</v>
      </c>
      <c r="H41" s="543">
        <v>20</v>
      </c>
      <c r="I41" s="543"/>
      <c r="J41" s="543"/>
      <c r="K41" s="550"/>
      <c r="L41" s="551"/>
      <c r="M41" s="567"/>
      <c r="N41" s="568">
        <v>4</v>
      </c>
      <c r="O41" s="569"/>
      <c r="P41" s="526"/>
      <c r="Q41" s="570"/>
      <c r="R41" s="548" t="str">
        <f t="shared" si="2"/>
        <v>Socjologia ruchów społecznych</v>
      </c>
      <c r="S41" s="549"/>
      <c r="T41" s="549" t="s">
        <v>56</v>
      </c>
      <c r="U41" s="549"/>
      <c r="V41" s="549"/>
      <c r="W41" s="549" t="s">
        <v>56</v>
      </c>
      <c r="X41" s="549"/>
      <c r="Y41" s="549"/>
      <c r="Z41" s="549" t="s">
        <v>56</v>
      </c>
      <c r="AA41" s="549" t="s">
        <v>56</v>
      </c>
      <c r="AB41" s="549"/>
      <c r="AC41" s="549"/>
      <c r="AD41" s="549"/>
      <c r="AE41" s="549" t="s">
        <v>56</v>
      </c>
      <c r="AF41" s="571" t="s">
        <v>56</v>
      </c>
      <c r="AG41" s="571"/>
      <c r="AH41" s="571" t="s">
        <v>56</v>
      </c>
      <c r="AI41" s="571"/>
      <c r="AJ41" s="571"/>
      <c r="AK41" s="571"/>
      <c r="AL41" s="571"/>
      <c r="AM41" s="571"/>
      <c r="AN41" s="571"/>
      <c r="AO41" s="571"/>
      <c r="AP41" s="571"/>
      <c r="AQ41" s="571"/>
      <c r="AR41" s="549"/>
      <c r="AS41" s="549"/>
      <c r="AT41" s="549"/>
      <c r="AU41" s="549"/>
      <c r="AV41" s="549"/>
      <c r="AW41" s="549" t="s">
        <v>56</v>
      </c>
      <c r="AX41" s="549" t="s">
        <v>56</v>
      </c>
      <c r="AY41" s="549"/>
      <c r="AZ41" s="549" t="s">
        <v>56</v>
      </c>
      <c r="BA41" s="549"/>
      <c r="BB41" s="549"/>
      <c r="BC41" s="549"/>
      <c r="BD41" s="549"/>
      <c r="BE41" s="549" t="s">
        <v>56</v>
      </c>
      <c r="BF41" s="549"/>
      <c r="BG41" s="549"/>
      <c r="BH41" s="549"/>
    </row>
    <row r="42" spans="1:60" ht="45" customHeight="1" thickBot="1">
      <c r="A42" s="523"/>
      <c r="B42" s="538">
        <v>7</v>
      </c>
      <c r="C42" s="553" t="s">
        <v>89</v>
      </c>
      <c r="D42" s="541"/>
      <c r="E42" s="541" t="s">
        <v>503</v>
      </c>
      <c r="F42" s="541">
        <v>2.2999999999999998</v>
      </c>
      <c r="G42" s="541">
        <f>SUM(H42:L42)</f>
        <v>20</v>
      </c>
      <c r="H42" s="543"/>
      <c r="I42" s="543"/>
      <c r="J42" s="543"/>
      <c r="K42" s="543">
        <v>20</v>
      </c>
      <c r="L42" s="547"/>
      <c r="M42" s="543">
        <v>1</v>
      </c>
      <c r="N42" s="543"/>
      <c r="O42" s="547"/>
      <c r="P42" s="543"/>
      <c r="Q42" s="547"/>
      <c r="R42" s="523" t="str">
        <f>C42</f>
        <v>Lektorat z nowożytnego języka obcego</v>
      </c>
      <c r="S42" s="574"/>
      <c r="T42" s="574"/>
      <c r="U42" s="574"/>
      <c r="V42" s="574"/>
      <c r="W42" s="574"/>
      <c r="X42" s="574"/>
      <c r="Y42" s="574"/>
      <c r="Z42" s="574"/>
      <c r="AA42" s="574"/>
      <c r="AB42" s="574"/>
      <c r="AC42" s="574"/>
      <c r="AD42" s="574"/>
      <c r="AE42" s="574" t="s">
        <v>56</v>
      </c>
      <c r="AF42" s="575"/>
      <c r="AG42" s="575"/>
      <c r="AH42" s="575"/>
      <c r="AI42" s="575"/>
      <c r="AJ42" s="575"/>
      <c r="AK42" s="575" t="s">
        <v>56</v>
      </c>
      <c r="AL42" s="575" t="s">
        <v>56</v>
      </c>
      <c r="AM42" s="575"/>
      <c r="AN42" s="575" t="s">
        <v>56</v>
      </c>
      <c r="AO42" s="575" t="s">
        <v>56</v>
      </c>
      <c r="AP42" s="575" t="s">
        <v>56</v>
      </c>
      <c r="AQ42" s="575" t="s">
        <v>56</v>
      </c>
      <c r="AR42" s="574" t="s">
        <v>56</v>
      </c>
      <c r="AS42" s="574"/>
      <c r="AT42" s="574"/>
      <c r="AU42" s="574"/>
      <c r="AV42" s="574"/>
      <c r="AW42" s="574" t="s">
        <v>56</v>
      </c>
      <c r="AX42" s="574"/>
      <c r="AY42" s="574"/>
      <c r="AZ42" s="574"/>
      <c r="BA42" s="574"/>
      <c r="BB42" s="574"/>
      <c r="BC42" s="574" t="s">
        <v>56</v>
      </c>
      <c r="BD42" s="574"/>
      <c r="BE42" s="574" t="s">
        <v>56</v>
      </c>
      <c r="BF42" s="574"/>
      <c r="BG42" s="574"/>
      <c r="BH42" s="549"/>
    </row>
    <row r="43" spans="1:60" ht="45" customHeight="1" thickBot="1">
      <c r="A43" s="529"/>
      <c r="B43" s="538" t="s">
        <v>773</v>
      </c>
      <c r="C43" s="566" t="s">
        <v>515</v>
      </c>
      <c r="D43" s="540"/>
      <c r="E43" s="576" t="s">
        <v>503</v>
      </c>
      <c r="F43" s="576">
        <v>2</v>
      </c>
      <c r="G43" s="542">
        <f t="shared" si="1"/>
        <v>60</v>
      </c>
      <c r="H43" s="577"/>
      <c r="I43" s="577"/>
      <c r="J43" s="577"/>
      <c r="K43" s="550">
        <v>60</v>
      </c>
      <c r="L43" s="551"/>
      <c r="M43" s="578"/>
      <c r="N43" s="579">
        <v>9</v>
      </c>
      <c r="O43" s="580"/>
      <c r="P43" s="526"/>
      <c r="Q43" s="570"/>
      <c r="R43" s="548" t="str">
        <f t="shared" si="2"/>
        <v>Przedmioty specjalnościowe (do wyboru 1 specjalność z 5)</v>
      </c>
      <c r="S43" s="549"/>
      <c r="T43" s="549"/>
      <c r="U43" s="549"/>
      <c r="V43" s="549"/>
      <c r="W43" s="549"/>
      <c r="X43" s="549"/>
      <c r="Y43" s="549"/>
      <c r="Z43" s="549"/>
      <c r="AA43" s="549"/>
      <c r="AB43" s="549"/>
      <c r="AC43" s="549"/>
      <c r="AD43" s="549"/>
      <c r="AE43" s="549"/>
      <c r="AF43" s="571"/>
      <c r="AG43" s="571"/>
      <c r="AH43" s="571"/>
      <c r="AI43" s="571"/>
      <c r="AJ43" s="571"/>
      <c r="AK43" s="571"/>
      <c r="AL43" s="571"/>
      <c r="AM43" s="571"/>
      <c r="AN43" s="571"/>
      <c r="AO43" s="571"/>
      <c r="AP43" s="571"/>
      <c r="AQ43" s="571"/>
      <c r="AR43" s="549"/>
      <c r="AS43" s="549"/>
      <c r="AT43" s="549"/>
      <c r="AU43" s="549"/>
      <c r="AV43" s="549"/>
      <c r="AW43" s="549"/>
      <c r="AX43" s="549"/>
      <c r="AY43" s="549"/>
      <c r="AZ43" s="549"/>
      <c r="BA43" s="549"/>
      <c r="BB43" s="549"/>
      <c r="BC43" s="549" t="s">
        <v>56</v>
      </c>
      <c r="BD43" s="549"/>
      <c r="BE43" s="549"/>
      <c r="BF43" s="549" t="s">
        <v>56</v>
      </c>
      <c r="BG43" s="549"/>
      <c r="BH43" s="549"/>
    </row>
    <row r="44" spans="1:60" ht="20.25" hidden="1" thickBot="1">
      <c r="A44" s="581"/>
      <c r="B44" s="582" t="s">
        <v>516</v>
      </c>
      <c r="C44" s="583" t="s">
        <v>517</v>
      </c>
      <c r="D44" s="584"/>
      <c r="E44" s="585"/>
      <c r="F44" s="585"/>
      <c r="G44" s="585"/>
      <c r="H44" s="586"/>
      <c r="I44" s="586"/>
      <c r="J44" s="586"/>
      <c r="K44" s="586"/>
      <c r="L44" s="586"/>
      <c r="M44" s="587"/>
      <c r="N44" s="586"/>
      <c r="O44" s="588"/>
      <c r="P44" s="589"/>
      <c r="Q44" s="590"/>
      <c r="R44" s="591" t="str">
        <f t="shared" si="2"/>
        <v>Specjalność: Socjologia bezpieczeństwa militarnego</v>
      </c>
      <c r="S44" s="592"/>
      <c r="T44" s="592"/>
      <c r="U44" s="592"/>
      <c r="V44" s="592"/>
      <c r="W44" s="592"/>
      <c r="X44" s="592"/>
      <c r="Y44" s="592"/>
      <c r="Z44" s="592"/>
      <c r="AA44" s="592"/>
      <c r="AB44" s="592"/>
      <c r="AC44" s="592"/>
      <c r="AD44" s="592"/>
      <c r="AE44" s="592"/>
      <c r="AF44" s="592"/>
      <c r="AG44" s="592"/>
      <c r="AH44" s="592"/>
      <c r="AI44" s="592"/>
      <c r="AJ44" s="592"/>
      <c r="AK44" s="592"/>
      <c r="AL44" s="592"/>
      <c r="AM44" s="592"/>
      <c r="AN44" s="592"/>
      <c r="AO44" s="592"/>
      <c r="AP44" s="592"/>
      <c r="AQ44" s="592"/>
      <c r="AR44" s="592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92"/>
      <c r="BF44" s="592"/>
      <c r="BG44" s="592"/>
      <c r="BH44" s="592"/>
    </row>
    <row r="45" spans="1:60" ht="54.75" hidden="1" thickBot="1">
      <c r="A45" s="529"/>
      <c r="B45" s="538">
        <v>7</v>
      </c>
      <c r="C45" s="593" t="s">
        <v>518</v>
      </c>
      <c r="D45" s="540" t="s">
        <v>513</v>
      </c>
      <c r="E45" s="541" t="s">
        <v>503</v>
      </c>
      <c r="F45" s="541">
        <v>2</v>
      </c>
      <c r="G45" s="542">
        <f>SUM(H45:L45)</f>
        <v>20</v>
      </c>
      <c r="H45" s="543"/>
      <c r="I45" s="543"/>
      <c r="J45" s="543"/>
      <c r="K45" s="550">
        <v>20</v>
      </c>
      <c r="L45" s="551"/>
      <c r="M45" s="546"/>
      <c r="N45" s="543">
        <v>3</v>
      </c>
      <c r="O45" s="547"/>
      <c r="P45" s="526"/>
      <c r="Q45" s="570"/>
      <c r="R45" s="548" t="str">
        <f t="shared" si="2"/>
        <v>Działalność ekspercka w militarnym systemie bezpieczeństwa</v>
      </c>
      <c r="S45" s="549"/>
      <c r="T45" s="549"/>
      <c r="U45" s="549" t="s">
        <v>56</v>
      </c>
      <c r="V45" s="549"/>
      <c r="W45" s="549"/>
      <c r="X45" s="549"/>
      <c r="Y45" s="549" t="s">
        <v>56</v>
      </c>
      <c r="Z45" s="549"/>
      <c r="AA45" s="549"/>
      <c r="AB45" s="549" t="s">
        <v>56</v>
      </c>
      <c r="AC45" s="549" t="s">
        <v>56</v>
      </c>
      <c r="AD45" s="549"/>
      <c r="AE45" s="549"/>
      <c r="AF45" s="571"/>
      <c r="AG45" s="571" t="s">
        <v>56</v>
      </c>
      <c r="AH45" s="571"/>
      <c r="AI45" s="571"/>
      <c r="AJ45" s="571"/>
      <c r="AK45" s="571" t="s">
        <v>56</v>
      </c>
      <c r="AL45" s="571"/>
      <c r="AM45" s="571"/>
      <c r="AN45" s="571"/>
      <c r="AO45" s="571"/>
      <c r="AP45" s="571"/>
      <c r="AQ45" s="571"/>
      <c r="AR45" s="549"/>
      <c r="AS45" s="549"/>
      <c r="AT45" s="549" t="s">
        <v>56</v>
      </c>
      <c r="AU45" s="549"/>
      <c r="AV45" s="549"/>
      <c r="AW45" s="549"/>
      <c r="AX45" s="549" t="s">
        <v>56</v>
      </c>
      <c r="AY45" s="549"/>
      <c r="AZ45" s="549"/>
      <c r="BA45" s="549"/>
      <c r="BB45" s="549"/>
      <c r="BC45" s="549" t="s">
        <v>56</v>
      </c>
      <c r="BD45" s="549"/>
      <c r="BE45" s="549"/>
      <c r="BF45" s="549" t="s">
        <v>56</v>
      </c>
      <c r="BG45" s="549"/>
      <c r="BH45" s="549"/>
    </row>
    <row r="46" spans="1:60" ht="20.25" hidden="1" thickBot="1">
      <c r="A46" s="529"/>
      <c r="B46" s="538">
        <v>8</v>
      </c>
      <c r="C46" s="573" t="s">
        <v>519</v>
      </c>
      <c r="D46" s="594" t="s">
        <v>520</v>
      </c>
      <c r="E46" s="541" t="s">
        <v>503</v>
      </c>
      <c r="F46" s="541">
        <v>2</v>
      </c>
      <c r="G46" s="542">
        <f>SUM(H46:L46)</f>
        <v>20</v>
      </c>
      <c r="H46" s="543"/>
      <c r="I46" s="543"/>
      <c r="J46" s="543"/>
      <c r="K46" s="550">
        <v>20</v>
      </c>
      <c r="L46" s="551"/>
      <c r="M46" s="546"/>
      <c r="N46" s="543">
        <v>3</v>
      </c>
      <c r="O46" s="547"/>
      <c r="P46" s="526"/>
      <c r="Q46" s="570"/>
      <c r="R46" s="548" t="str">
        <f t="shared" si="2"/>
        <v>Współczesne oblicza militaryzmu</v>
      </c>
      <c r="S46" s="549"/>
      <c r="T46" s="549"/>
      <c r="U46" s="549" t="s">
        <v>56</v>
      </c>
      <c r="V46" s="549"/>
      <c r="W46" s="549"/>
      <c r="X46" s="549"/>
      <c r="Y46" s="549"/>
      <c r="Z46" s="549" t="s">
        <v>56</v>
      </c>
      <c r="AA46" s="549"/>
      <c r="AB46" s="549"/>
      <c r="AC46" s="549"/>
      <c r="AD46" s="549"/>
      <c r="AE46" s="549"/>
      <c r="AF46" s="571"/>
      <c r="AG46" s="571" t="s">
        <v>56</v>
      </c>
      <c r="AH46" s="571"/>
      <c r="AI46" s="571"/>
      <c r="AJ46" s="571"/>
      <c r="AK46" s="571"/>
      <c r="AL46" s="571" t="s">
        <v>56</v>
      </c>
      <c r="AM46" s="571"/>
      <c r="AN46" s="571"/>
      <c r="AO46" s="571"/>
      <c r="AP46" s="571"/>
      <c r="AQ46" s="571"/>
      <c r="AR46" s="549"/>
      <c r="AS46" s="549"/>
      <c r="AT46" s="549"/>
      <c r="AU46" s="549" t="s">
        <v>56</v>
      </c>
      <c r="AV46" s="549"/>
      <c r="AW46" s="549"/>
      <c r="AX46" s="549"/>
      <c r="AY46" s="549" t="s">
        <v>56</v>
      </c>
      <c r="AZ46" s="549"/>
      <c r="BA46" s="549"/>
      <c r="BB46" s="549"/>
      <c r="BC46" s="549" t="s">
        <v>56</v>
      </c>
      <c r="BD46" s="549"/>
      <c r="BE46" s="549"/>
      <c r="BF46" s="549" t="s">
        <v>56</v>
      </c>
      <c r="BG46" s="549"/>
      <c r="BH46" s="549"/>
    </row>
    <row r="47" spans="1:60" ht="72.75" hidden="1" thickBot="1">
      <c r="A47" s="529"/>
      <c r="B47" s="538">
        <v>9</v>
      </c>
      <c r="C47" s="553" t="s">
        <v>774</v>
      </c>
      <c r="D47" s="540" t="s">
        <v>522</v>
      </c>
      <c r="E47" s="541" t="s">
        <v>503</v>
      </c>
      <c r="F47" s="541">
        <v>2</v>
      </c>
      <c r="G47" s="542">
        <f>SUM(H47:L47)</f>
        <v>20</v>
      </c>
      <c r="H47" s="543"/>
      <c r="I47" s="543"/>
      <c r="J47" s="543"/>
      <c r="K47" s="550">
        <v>20</v>
      </c>
      <c r="L47" s="551"/>
      <c r="M47" s="546"/>
      <c r="N47" s="543">
        <v>3</v>
      </c>
      <c r="O47" s="547"/>
      <c r="P47" s="526"/>
      <c r="Q47" s="570"/>
      <c r="R47" s="548" t="str">
        <f t="shared" si="2"/>
        <v>Konflikty zbrojne XXI wieku</v>
      </c>
      <c r="S47" s="549" t="s">
        <v>56</v>
      </c>
      <c r="T47" s="549"/>
      <c r="U47" s="549"/>
      <c r="V47" s="549"/>
      <c r="W47" s="549"/>
      <c r="X47" s="549"/>
      <c r="Y47" s="549" t="s">
        <v>56</v>
      </c>
      <c r="Z47" s="549"/>
      <c r="AA47" s="549"/>
      <c r="AB47" s="549" t="s">
        <v>56</v>
      </c>
      <c r="AC47" s="549"/>
      <c r="AD47" s="549"/>
      <c r="AE47" s="549"/>
      <c r="AF47" s="571" t="s">
        <v>56</v>
      </c>
      <c r="AG47" s="571"/>
      <c r="AH47" s="571" t="s">
        <v>56</v>
      </c>
      <c r="AI47" s="571"/>
      <c r="AJ47" s="571"/>
      <c r="AK47" s="571"/>
      <c r="AL47" s="571"/>
      <c r="AM47" s="571" t="s">
        <v>56</v>
      </c>
      <c r="AN47" s="571"/>
      <c r="AO47" s="571"/>
      <c r="AP47" s="571"/>
      <c r="AQ47" s="571"/>
      <c r="AR47" s="549"/>
      <c r="AS47" s="549"/>
      <c r="AT47" s="549"/>
      <c r="AU47" s="549"/>
      <c r="AV47" s="549"/>
      <c r="AW47" s="549" t="s">
        <v>56</v>
      </c>
      <c r="AX47" s="549" t="s">
        <v>56</v>
      </c>
      <c r="AY47" s="549"/>
      <c r="AZ47" s="549"/>
      <c r="BA47" s="549"/>
      <c r="BB47" s="549"/>
      <c r="BC47" s="549" t="s">
        <v>56</v>
      </c>
      <c r="BD47" s="549"/>
      <c r="BE47" s="549"/>
      <c r="BF47" s="549" t="s">
        <v>56</v>
      </c>
      <c r="BG47" s="549"/>
      <c r="BH47" s="549"/>
    </row>
    <row r="48" spans="1:60" ht="20.25" thickBot="1">
      <c r="A48" s="581"/>
      <c r="B48" s="582" t="s">
        <v>516</v>
      </c>
      <c r="C48" s="583" t="s">
        <v>775</v>
      </c>
      <c r="D48" s="595"/>
      <c r="E48" s="585"/>
      <c r="F48" s="585"/>
      <c r="G48" s="585"/>
      <c r="H48" s="586"/>
      <c r="I48" s="586"/>
      <c r="J48" s="586"/>
      <c r="K48" s="586"/>
      <c r="L48" s="596"/>
      <c r="M48" s="587"/>
      <c r="N48" s="586"/>
      <c r="O48" s="588"/>
      <c r="P48" s="589"/>
      <c r="Q48" s="581"/>
      <c r="R48" s="597" t="str">
        <f t="shared" si="2"/>
        <v>Specjalność: Zarządzanie strukturami logistycznymi</v>
      </c>
      <c r="S48" s="598"/>
      <c r="T48" s="598"/>
      <c r="U48" s="598"/>
      <c r="V48" s="598"/>
      <c r="W48" s="598"/>
      <c r="X48" s="598"/>
      <c r="Y48" s="598"/>
      <c r="Z48" s="598"/>
      <c r="AA48" s="598"/>
      <c r="AB48" s="598"/>
      <c r="AC48" s="598"/>
      <c r="AD48" s="598"/>
      <c r="AE48" s="598"/>
      <c r="AF48" s="598"/>
      <c r="AG48" s="598"/>
      <c r="AH48" s="598"/>
      <c r="AI48" s="598"/>
      <c r="AJ48" s="598"/>
      <c r="AK48" s="598"/>
      <c r="AL48" s="598"/>
      <c r="AM48" s="598"/>
      <c r="AN48" s="598"/>
      <c r="AO48" s="598"/>
      <c r="AP48" s="598"/>
      <c r="AQ48" s="598"/>
      <c r="AR48" s="598"/>
      <c r="AS48" s="598"/>
      <c r="AT48" s="598"/>
      <c r="AU48" s="598"/>
      <c r="AV48" s="598"/>
      <c r="AW48" s="598"/>
      <c r="AX48" s="598"/>
      <c r="AY48" s="598"/>
      <c r="AZ48" s="598"/>
      <c r="BA48" s="598"/>
      <c r="BB48" s="598"/>
      <c r="BC48" s="598"/>
      <c r="BD48" s="598"/>
      <c r="BE48" s="598"/>
      <c r="BF48" s="598"/>
      <c r="BG48" s="598"/>
      <c r="BH48" s="598"/>
    </row>
    <row r="49" spans="1:60" ht="45" customHeight="1" thickBot="1">
      <c r="A49" s="529"/>
      <c r="B49" s="538">
        <v>6</v>
      </c>
      <c r="C49" s="599" t="s">
        <v>776</v>
      </c>
      <c r="D49" s="600" t="s">
        <v>715</v>
      </c>
      <c r="E49" s="601" t="s">
        <v>503</v>
      </c>
      <c r="F49" s="601">
        <v>2</v>
      </c>
      <c r="G49" s="602">
        <f>SUM(H49:L49)</f>
        <v>20</v>
      </c>
      <c r="H49" s="603"/>
      <c r="I49" s="603"/>
      <c r="J49" s="603"/>
      <c r="K49" s="603">
        <v>20</v>
      </c>
      <c r="L49" s="604"/>
      <c r="M49" s="605"/>
      <c r="N49" s="603">
        <v>3</v>
      </c>
      <c r="O49" s="606"/>
      <c r="P49" s="607"/>
      <c r="Q49" s="529"/>
      <c r="R49" s="608" t="str">
        <f t="shared" si="2"/>
        <v>Logistyka stosowana</v>
      </c>
      <c r="S49" s="609"/>
      <c r="T49" s="609"/>
      <c r="U49" s="609"/>
      <c r="V49" s="609"/>
      <c r="W49" s="609"/>
      <c r="X49" s="609"/>
      <c r="Y49" s="609"/>
      <c r="Z49" s="609" t="s">
        <v>56</v>
      </c>
      <c r="AA49" s="609"/>
      <c r="AB49" s="609"/>
      <c r="AC49" s="609" t="s">
        <v>56</v>
      </c>
      <c r="AD49" s="609"/>
      <c r="AE49" s="609"/>
      <c r="AF49" s="610"/>
      <c r="AG49" s="610"/>
      <c r="AH49" s="610" t="s">
        <v>56</v>
      </c>
      <c r="AI49" s="610"/>
      <c r="AJ49" s="610"/>
      <c r="AK49" s="610"/>
      <c r="AL49" s="610" t="s">
        <v>56</v>
      </c>
      <c r="AM49" s="610"/>
      <c r="AN49" s="610"/>
      <c r="AO49" s="610"/>
      <c r="AP49" s="610"/>
      <c r="AQ49" s="610"/>
      <c r="AR49" s="609"/>
      <c r="AS49" s="609" t="s">
        <v>56</v>
      </c>
      <c r="AT49" s="609"/>
      <c r="AU49" s="609"/>
      <c r="AV49" s="609"/>
      <c r="AW49" s="609" t="s">
        <v>56</v>
      </c>
      <c r="AX49" s="609"/>
      <c r="AY49" s="609"/>
      <c r="AZ49" s="609"/>
      <c r="BA49" s="609"/>
      <c r="BB49" s="609"/>
      <c r="BC49" s="609" t="s">
        <v>56</v>
      </c>
      <c r="BD49" s="609"/>
      <c r="BE49" s="609"/>
      <c r="BF49" s="609" t="s">
        <v>56</v>
      </c>
      <c r="BG49" s="609"/>
      <c r="BH49" s="609"/>
    </row>
    <row r="50" spans="1:60" ht="45" customHeight="1" thickBot="1">
      <c r="A50" s="529"/>
      <c r="B50" s="538">
        <v>7</v>
      </c>
      <c r="C50" s="599" t="s">
        <v>777</v>
      </c>
      <c r="D50" s="611" t="s">
        <v>737</v>
      </c>
      <c r="E50" s="601" t="s">
        <v>503</v>
      </c>
      <c r="F50" s="601">
        <v>2</v>
      </c>
      <c r="G50" s="602">
        <f>SUM(H50:L50)</f>
        <v>20</v>
      </c>
      <c r="H50" s="603"/>
      <c r="I50" s="603"/>
      <c r="J50" s="603"/>
      <c r="K50" s="603">
        <v>20</v>
      </c>
      <c r="L50" s="604"/>
      <c r="M50" s="605"/>
      <c r="N50" s="603">
        <v>3</v>
      </c>
      <c r="O50" s="606"/>
      <c r="P50" s="607"/>
      <c r="Q50" s="529"/>
      <c r="R50" s="608" t="str">
        <f t="shared" si="2"/>
        <v>Transport morski</v>
      </c>
      <c r="S50" s="609" t="s">
        <v>56</v>
      </c>
      <c r="T50" s="609"/>
      <c r="U50" s="609"/>
      <c r="V50" s="609" t="s">
        <v>56</v>
      </c>
      <c r="W50" s="609"/>
      <c r="X50" s="609"/>
      <c r="Y50" s="609"/>
      <c r="Z50" s="609"/>
      <c r="AA50" s="609"/>
      <c r="AB50" s="609"/>
      <c r="AC50" s="609"/>
      <c r="AD50" s="609"/>
      <c r="AE50" s="609"/>
      <c r="AF50" s="610"/>
      <c r="AG50" s="610" t="s">
        <v>56</v>
      </c>
      <c r="AH50" s="610"/>
      <c r="AI50" s="610"/>
      <c r="AJ50" s="610"/>
      <c r="AK50" s="610"/>
      <c r="AL50" s="610"/>
      <c r="AM50" s="610"/>
      <c r="AN50" s="610"/>
      <c r="AO50" s="610"/>
      <c r="AP50" s="610" t="s">
        <v>56</v>
      </c>
      <c r="AQ50" s="610"/>
      <c r="AR50" s="609" t="s">
        <v>56</v>
      </c>
      <c r="AS50" s="609"/>
      <c r="AT50" s="609"/>
      <c r="AU50" s="609"/>
      <c r="AV50" s="609"/>
      <c r="AW50" s="609"/>
      <c r="AX50" s="609" t="s">
        <v>56</v>
      </c>
      <c r="AY50" s="609"/>
      <c r="AZ50" s="609"/>
      <c r="BA50" s="609"/>
      <c r="BB50" s="609"/>
      <c r="BC50" s="609" t="s">
        <v>56</v>
      </c>
      <c r="BD50" s="609"/>
      <c r="BE50" s="609"/>
      <c r="BF50" s="609" t="s">
        <v>56</v>
      </c>
      <c r="BG50" s="609"/>
      <c r="BH50" s="609"/>
    </row>
    <row r="51" spans="1:60" ht="45" customHeight="1" thickBot="1">
      <c r="A51" s="529"/>
      <c r="B51" s="538">
        <v>8</v>
      </c>
      <c r="C51" s="612" t="s">
        <v>778</v>
      </c>
      <c r="D51" s="611" t="s">
        <v>779</v>
      </c>
      <c r="E51" s="601" t="s">
        <v>503</v>
      </c>
      <c r="F51" s="601">
        <v>2</v>
      </c>
      <c r="G51" s="602">
        <f>SUM(H51:L51)</f>
        <v>20</v>
      </c>
      <c r="H51" s="603"/>
      <c r="I51" s="603"/>
      <c r="J51" s="603"/>
      <c r="K51" s="603">
        <v>20</v>
      </c>
      <c r="L51" s="604"/>
      <c r="M51" s="605"/>
      <c r="N51" s="603">
        <v>3</v>
      </c>
      <c r="O51" s="606"/>
      <c r="P51" s="607"/>
      <c r="Q51" s="529"/>
      <c r="R51" s="608" t="str">
        <f t="shared" si="2"/>
        <v>Logistyczna obsługa klienta</v>
      </c>
      <c r="S51" s="609"/>
      <c r="T51" s="609" t="s">
        <v>56</v>
      </c>
      <c r="U51" s="609"/>
      <c r="V51" s="609"/>
      <c r="W51" s="609"/>
      <c r="X51" s="609"/>
      <c r="Y51" s="609"/>
      <c r="Z51" s="609"/>
      <c r="AA51" s="609"/>
      <c r="AB51" s="609" t="s">
        <v>56</v>
      </c>
      <c r="AC51" s="609"/>
      <c r="AD51" s="609"/>
      <c r="AE51" s="609"/>
      <c r="AF51" s="610" t="s">
        <v>56</v>
      </c>
      <c r="AG51" s="610"/>
      <c r="AH51" s="610"/>
      <c r="AI51" s="610"/>
      <c r="AJ51" s="610"/>
      <c r="AK51" s="610"/>
      <c r="AL51" s="610" t="s">
        <v>56</v>
      </c>
      <c r="AM51" s="610"/>
      <c r="AN51" s="610"/>
      <c r="AO51" s="610"/>
      <c r="AP51" s="610"/>
      <c r="AQ51" s="610"/>
      <c r="AR51" s="609"/>
      <c r="AS51" s="609"/>
      <c r="AT51" s="609"/>
      <c r="AU51" s="609" t="s">
        <v>56</v>
      </c>
      <c r="AV51" s="609"/>
      <c r="AW51" s="609"/>
      <c r="AX51" s="609"/>
      <c r="AY51" s="609"/>
      <c r="AZ51" s="609"/>
      <c r="BA51" s="609"/>
      <c r="BB51" s="609"/>
      <c r="BC51" s="609" t="s">
        <v>56</v>
      </c>
      <c r="BD51" s="609"/>
      <c r="BE51" s="609"/>
      <c r="BF51" s="609" t="s">
        <v>56</v>
      </c>
      <c r="BG51" s="609"/>
      <c r="BH51" s="609"/>
    </row>
    <row r="52" spans="1:60" ht="20.25" thickBot="1">
      <c r="A52" s="581"/>
      <c r="B52" s="582" t="s">
        <v>523</v>
      </c>
      <c r="C52" s="583" t="s">
        <v>524</v>
      </c>
      <c r="D52" s="584"/>
      <c r="E52" s="585"/>
      <c r="F52" s="585"/>
      <c r="G52" s="585"/>
      <c r="H52" s="586"/>
      <c r="I52" s="586"/>
      <c r="J52" s="586"/>
      <c r="K52" s="586"/>
      <c r="L52" s="586"/>
      <c r="M52" s="587"/>
      <c r="N52" s="586"/>
      <c r="O52" s="588"/>
      <c r="P52" s="589"/>
      <c r="Q52" s="590"/>
      <c r="R52" s="591" t="str">
        <f t="shared" si="2"/>
        <v>Specjalność: Socjologia bezpieczeństwa paramilitarnego</v>
      </c>
      <c r="S52" s="592"/>
      <c r="T52" s="592"/>
      <c r="U52" s="592"/>
      <c r="V52" s="592"/>
      <c r="W52" s="592"/>
      <c r="X52" s="592"/>
      <c r="Y52" s="592"/>
      <c r="Z52" s="592"/>
      <c r="AA52" s="592"/>
      <c r="AB52" s="592"/>
      <c r="AC52" s="592"/>
      <c r="AD52" s="592"/>
      <c r="AE52" s="592"/>
      <c r="AF52" s="592"/>
      <c r="AG52" s="592"/>
      <c r="AH52" s="592"/>
      <c r="AI52" s="592"/>
      <c r="AJ52" s="592"/>
      <c r="AK52" s="592"/>
      <c r="AL52" s="592"/>
      <c r="AM52" s="592"/>
      <c r="AN52" s="592"/>
      <c r="AO52" s="592"/>
      <c r="AP52" s="592"/>
      <c r="AQ52" s="592"/>
      <c r="AR52" s="592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92"/>
      <c r="BF52" s="592"/>
      <c r="BG52" s="592"/>
      <c r="BH52" s="592"/>
    </row>
    <row r="53" spans="1:60" ht="45" customHeight="1" thickBot="1">
      <c r="A53" s="529"/>
      <c r="B53" s="538">
        <v>7</v>
      </c>
      <c r="C53" s="553" t="s">
        <v>525</v>
      </c>
      <c r="D53" s="540" t="s">
        <v>780</v>
      </c>
      <c r="E53" s="541" t="s">
        <v>503</v>
      </c>
      <c r="F53" s="541">
        <v>2</v>
      </c>
      <c r="G53" s="542">
        <f>SUM(H53:L53)</f>
        <v>20</v>
      </c>
      <c r="H53" s="543"/>
      <c r="I53" s="543"/>
      <c r="J53" s="543"/>
      <c r="K53" s="550">
        <v>20</v>
      </c>
      <c r="L53" s="551"/>
      <c r="M53" s="546"/>
      <c r="N53" s="543">
        <v>3</v>
      </c>
      <c r="O53" s="547"/>
      <c r="P53" s="526"/>
      <c r="Q53" s="570"/>
      <c r="R53" s="548" t="str">
        <f>C53</f>
        <v>Kulturowe aspekty bezpieczeństwa</v>
      </c>
      <c r="S53" s="549" t="s">
        <v>56</v>
      </c>
      <c r="T53" s="549"/>
      <c r="U53" s="549"/>
      <c r="V53" s="549"/>
      <c r="W53" s="549" t="s">
        <v>56</v>
      </c>
      <c r="X53" s="549"/>
      <c r="Y53" s="549"/>
      <c r="Z53" s="549" t="s">
        <v>56</v>
      </c>
      <c r="AA53" s="549"/>
      <c r="AB53" s="549"/>
      <c r="AC53" s="549"/>
      <c r="AD53" s="549"/>
      <c r="AE53" s="549"/>
      <c r="AF53" s="571" t="s">
        <v>56</v>
      </c>
      <c r="AG53" s="571"/>
      <c r="AH53" s="571"/>
      <c r="AI53" s="571" t="s">
        <v>56</v>
      </c>
      <c r="AJ53" s="571"/>
      <c r="AK53" s="571"/>
      <c r="AL53" s="571"/>
      <c r="AM53" s="571"/>
      <c r="AN53" s="571"/>
      <c r="AO53" s="571"/>
      <c r="AP53" s="571"/>
      <c r="AQ53" s="571"/>
      <c r="AR53" s="549" t="s">
        <v>56</v>
      </c>
      <c r="AS53" s="549"/>
      <c r="AT53" s="549"/>
      <c r="AU53" s="549"/>
      <c r="AV53" s="549"/>
      <c r="AW53" s="549"/>
      <c r="AX53" s="549"/>
      <c r="AY53" s="549" t="s">
        <v>56</v>
      </c>
      <c r="AZ53" s="549"/>
      <c r="BA53" s="549"/>
      <c r="BB53" s="549"/>
      <c r="BC53" s="549" t="s">
        <v>56</v>
      </c>
      <c r="BD53" s="549"/>
      <c r="BE53" s="549"/>
      <c r="BF53" s="549" t="s">
        <v>56</v>
      </c>
      <c r="BG53" s="549"/>
      <c r="BH53" s="549"/>
    </row>
    <row r="54" spans="1:60" ht="45" customHeight="1" thickBot="1">
      <c r="A54" s="529"/>
      <c r="B54" s="538">
        <v>8</v>
      </c>
      <c r="C54" s="553" t="s">
        <v>781</v>
      </c>
      <c r="D54" s="540" t="s">
        <v>502</v>
      </c>
      <c r="E54" s="541" t="s">
        <v>503</v>
      </c>
      <c r="F54" s="541">
        <v>2</v>
      </c>
      <c r="G54" s="542">
        <f>SUM(H54:L54)</f>
        <v>20</v>
      </c>
      <c r="H54" s="543"/>
      <c r="I54" s="543"/>
      <c r="J54" s="543"/>
      <c r="K54" s="550">
        <v>20</v>
      </c>
      <c r="L54" s="551"/>
      <c r="M54" s="546"/>
      <c r="N54" s="543">
        <v>3</v>
      </c>
      <c r="O54" s="547"/>
      <c r="P54" s="526"/>
      <c r="Q54" s="570"/>
      <c r="R54" s="548" t="str">
        <f>C54</f>
        <v>Zarządzanie kryzysowe w administracji publicznej</v>
      </c>
      <c r="S54" s="549"/>
      <c r="T54" s="549" t="s">
        <v>56</v>
      </c>
      <c r="U54" s="549"/>
      <c r="V54" s="549"/>
      <c r="W54" s="549"/>
      <c r="X54" s="549" t="s">
        <v>56</v>
      </c>
      <c r="Y54" s="549"/>
      <c r="Z54" s="549"/>
      <c r="AA54" s="549"/>
      <c r="AB54" s="549" t="s">
        <v>56</v>
      </c>
      <c r="AC54" s="549"/>
      <c r="AD54" s="549"/>
      <c r="AE54" s="549"/>
      <c r="AF54" s="571" t="s">
        <v>56</v>
      </c>
      <c r="AG54" s="571"/>
      <c r="AH54" s="571" t="s">
        <v>56</v>
      </c>
      <c r="AI54" s="571"/>
      <c r="AJ54" s="571"/>
      <c r="AK54" s="571"/>
      <c r="AL54" s="571"/>
      <c r="AM54" s="571"/>
      <c r="AN54" s="571"/>
      <c r="AO54" s="571"/>
      <c r="AP54" s="571"/>
      <c r="AQ54" s="571"/>
      <c r="AR54" s="549"/>
      <c r="AS54" s="549" t="s">
        <v>56</v>
      </c>
      <c r="AT54" s="549"/>
      <c r="AU54" s="549"/>
      <c r="AV54" s="549"/>
      <c r="AW54" s="549" t="s">
        <v>56</v>
      </c>
      <c r="AX54" s="549"/>
      <c r="AY54" s="549"/>
      <c r="AZ54" s="549"/>
      <c r="BA54" s="549"/>
      <c r="BB54" s="549"/>
      <c r="BC54" s="549" t="s">
        <v>56</v>
      </c>
      <c r="BD54" s="549"/>
      <c r="BE54" s="549"/>
      <c r="BF54" s="549" t="s">
        <v>56</v>
      </c>
      <c r="BG54" s="549"/>
      <c r="BH54" s="549"/>
    </row>
    <row r="55" spans="1:60" ht="45" customHeight="1" thickBot="1">
      <c r="A55" s="529"/>
      <c r="B55" s="538">
        <v>9</v>
      </c>
      <c r="C55" s="593" t="s">
        <v>527</v>
      </c>
      <c r="D55" s="613" t="s">
        <v>528</v>
      </c>
      <c r="E55" s="541" t="s">
        <v>503</v>
      </c>
      <c r="F55" s="541">
        <v>2</v>
      </c>
      <c r="G55" s="542">
        <f>SUM(H55:L55)</f>
        <v>20</v>
      </c>
      <c r="H55" s="543"/>
      <c r="I55" s="543"/>
      <c r="J55" s="543"/>
      <c r="K55" s="550">
        <v>20</v>
      </c>
      <c r="L55" s="551"/>
      <c r="M55" s="546"/>
      <c r="N55" s="543">
        <v>3</v>
      </c>
      <c r="O55" s="547"/>
      <c r="P55" s="526"/>
      <c r="Q55" s="570"/>
      <c r="R55" s="548" t="str">
        <f>C55</f>
        <v>Pierwsza pomoc przedmedyczna</v>
      </c>
      <c r="S55" s="549"/>
      <c r="T55" s="549"/>
      <c r="U55" s="549"/>
      <c r="V55" s="549"/>
      <c r="W55" s="549" t="s">
        <v>56</v>
      </c>
      <c r="X55" s="549"/>
      <c r="Y55" s="549" t="s">
        <v>56</v>
      </c>
      <c r="Z55" s="549"/>
      <c r="AA55" s="549"/>
      <c r="AB55" s="549"/>
      <c r="AC55" s="549" t="s">
        <v>56</v>
      </c>
      <c r="AD55" s="549"/>
      <c r="AE55" s="549"/>
      <c r="AF55" s="571"/>
      <c r="AG55" s="571"/>
      <c r="AH55" s="571"/>
      <c r="AI55" s="571" t="s">
        <v>56</v>
      </c>
      <c r="AJ55" s="571"/>
      <c r="AK55" s="571" t="s">
        <v>56</v>
      </c>
      <c r="AL55" s="571"/>
      <c r="AM55" s="571"/>
      <c r="AN55" s="571"/>
      <c r="AO55" s="571"/>
      <c r="AP55" s="571"/>
      <c r="AQ55" s="571"/>
      <c r="AR55" s="549" t="s">
        <v>56</v>
      </c>
      <c r="AS55" s="549"/>
      <c r="AT55" s="549"/>
      <c r="AU55" s="549"/>
      <c r="AV55" s="549" t="s">
        <v>56</v>
      </c>
      <c r="AW55" s="549"/>
      <c r="AX55" s="549"/>
      <c r="AY55" s="549"/>
      <c r="AZ55" s="549"/>
      <c r="BA55" s="549"/>
      <c r="BB55" s="549"/>
      <c r="BC55" s="549" t="s">
        <v>56</v>
      </c>
      <c r="BD55" s="549"/>
      <c r="BE55" s="549"/>
      <c r="BF55" s="549" t="s">
        <v>56</v>
      </c>
      <c r="BG55" s="549"/>
      <c r="BH55" s="549"/>
    </row>
    <row r="56" spans="1:60" ht="36.75" thickBot="1">
      <c r="A56" s="581"/>
      <c r="B56" s="582" t="s">
        <v>529</v>
      </c>
      <c r="C56" s="614" t="s">
        <v>530</v>
      </c>
      <c r="D56" s="584"/>
      <c r="E56" s="585"/>
      <c r="F56" s="585"/>
      <c r="G56" s="585"/>
      <c r="H56" s="586"/>
      <c r="I56" s="586"/>
      <c r="J56" s="586"/>
      <c r="K56" s="586"/>
      <c r="L56" s="586"/>
      <c r="M56" s="587"/>
      <c r="N56" s="586"/>
      <c r="O56" s="588"/>
      <c r="P56" s="589"/>
      <c r="Q56" s="590"/>
      <c r="R56" s="591" t="str">
        <f t="shared" si="2"/>
        <v>Specjalność: Socjologia zarządzania sektorem bezpieczeństwa</v>
      </c>
      <c r="S56" s="592"/>
      <c r="T56" s="592"/>
      <c r="U56" s="592"/>
      <c r="V56" s="592"/>
      <c r="W56" s="592"/>
      <c r="X56" s="592"/>
      <c r="Y56" s="592"/>
      <c r="Z56" s="592"/>
      <c r="AA56" s="592"/>
      <c r="AB56" s="592"/>
      <c r="AC56" s="592"/>
      <c r="AD56" s="592"/>
      <c r="AE56" s="592"/>
      <c r="AF56" s="592"/>
      <c r="AG56" s="592"/>
      <c r="AH56" s="592"/>
      <c r="AI56" s="592"/>
      <c r="AJ56" s="592"/>
      <c r="AK56" s="592"/>
      <c r="AL56" s="592"/>
      <c r="AM56" s="592"/>
      <c r="AN56" s="592"/>
      <c r="AO56" s="592"/>
      <c r="AP56" s="592"/>
      <c r="AQ56" s="592"/>
      <c r="AR56" s="592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92"/>
      <c r="BF56" s="592"/>
      <c r="BG56" s="592"/>
      <c r="BH56" s="592"/>
    </row>
    <row r="57" spans="1:60" ht="45" customHeight="1" thickBot="1">
      <c r="A57" s="529"/>
      <c r="B57" s="538">
        <v>7</v>
      </c>
      <c r="C57" s="573" t="s">
        <v>531</v>
      </c>
      <c r="D57" s="594" t="s">
        <v>532</v>
      </c>
      <c r="E57" s="541" t="s">
        <v>503</v>
      </c>
      <c r="F57" s="541">
        <v>2</v>
      </c>
      <c r="G57" s="542">
        <f>SUM(H57:L57)</f>
        <v>20</v>
      </c>
      <c r="H57" s="543"/>
      <c r="I57" s="543"/>
      <c r="J57" s="543"/>
      <c r="K57" s="550">
        <v>20</v>
      </c>
      <c r="L57" s="551"/>
      <c r="M57" s="546"/>
      <c r="N57" s="543">
        <v>3</v>
      </c>
      <c r="O57" s="547"/>
      <c r="P57" s="526"/>
      <c r="Q57" s="570"/>
      <c r="R57" s="548" t="str">
        <f>C57</f>
        <v>Aktywizacja i partycypacja społeczna</v>
      </c>
      <c r="S57" s="549" t="s">
        <v>56</v>
      </c>
      <c r="T57" s="549"/>
      <c r="U57" s="549"/>
      <c r="V57" s="549" t="s">
        <v>56</v>
      </c>
      <c r="W57" s="549"/>
      <c r="X57" s="549"/>
      <c r="Y57" s="549"/>
      <c r="Z57" s="549" t="s">
        <v>56</v>
      </c>
      <c r="AA57" s="549"/>
      <c r="AB57" s="549"/>
      <c r="AC57" s="549"/>
      <c r="AD57" s="549"/>
      <c r="AE57" s="549"/>
      <c r="AF57" s="571"/>
      <c r="AG57" s="571" t="s">
        <v>56</v>
      </c>
      <c r="AH57" s="571"/>
      <c r="AI57" s="571"/>
      <c r="AJ57" s="571"/>
      <c r="AK57" s="571" t="s">
        <v>56</v>
      </c>
      <c r="AL57" s="571"/>
      <c r="AM57" s="571" t="s">
        <v>56</v>
      </c>
      <c r="AN57" s="571"/>
      <c r="AO57" s="571"/>
      <c r="AP57" s="571"/>
      <c r="AQ57" s="571"/>
      <c r="AR57" s="549" t="s">
        <v>56</v>
      </c>
      <c r="AS57" s="549"/>
      <c r="AT57" s="549"/>
      <c r="AU57" s="549"/>
      <c r="AV57" s="549" t="s">
        <v>56</v>
      </c>
      <c r="AW57" s="549"/>
      <c r="AX57" s="549"/>
      <c r="AY57" s="549"/>
      <c r="AZ57" s="549"/>
      <c r="BA57" s="549"/>
      <c r="BB57" s="549"/>
      <c r="BC57" s="549" t="s">
        <v>56</v>
      </c>
      <c r="BD57" s="549"/>
      <c r="BE57" s="549"/>
      <c r="BF57" s="549" t="s">
        <v>56</v>
      </c>
      <c r="BG57" s="549"/>
      <c r="BH57" s="549"/>
    </row>
    <row r="58" spans="1:60" ht="45" customHeight="1" thickBot="1">
      <c r="A58" s="529"/>
      <c r="B58" s="538">
        <v>8</v>
      </c>
      <c r="C58" s="615" t="s">
        <v>782</v>
      </c>
      <c r="D58" s="616" t="s">
        <v>330</v>
      </c>
      <c r="E58" s="541" t="s">
        <v>503</v>
      </c>
      <c r="F58" s="541">
        <v>2</v>
      </c>
      <c r="G58" s="542">
        <f>SUM(H58:L58)</f>
        <v>20</v>
      </c>
      <c r="H58" s="543"/>
      <c r="I58" s="543"/>
      <c r="J58" s="543"/>
      <c r="K58" s="550">
        <v>20</v>
      </c>
      <c r="L58" s="551"/>
      <c r="M58" s="546"/>
      <c r="N58" s="543">
        <v>3</v>
      </c>
      <c r="O58" s="547"/>
      <c r="P58" s="526"/>
      <c r="Q58" s="570"/>
      <c r="R58" s="548" t="str">
        <f>C58</f>
        <v>Zarządzanie projektami(*)</v>
      </c>
      <c r="S58" s="549"/>
      <c r="T58" s="549"/>
      <c r="U58" s="549"/>
      <c r="V58" s="549"/>
      <c r="W58" s="549" t="s">
        <v>56</v>
      </c>
      <c r="X58" s="549" t="s">
        <v>56</v>
      </c>
      <c r="Y58" s="549"/>
      <c r="Z58" s="549"/>
      <c r="AA58" s="549"/>
      <c r="AB58" s="549" t="s">
        <v>56</v>
      </c>
      <c r="AC58" s="549"/>
      <c r="AD58" s="549"/>
      <c r="AE58" s="549"/>
      <c r="AF58" s="571" t="s">
        <v>56</v>
      </c>
      <c r="AG58" s="571"/>
      <c r="AH58" s="571"/>
      <c r="AI58" s="571" t="s">
        <v>56</v>
      </c>
      <c r="AJ58" s="571"/>
      <c r="AK58" s="571"/>
      <c r="AL58" s="571"/>
      <c r="AM58" s="571"/>
      <c r="AN58" s="571"/>
      <c r="AO58" s="571"/>
      <c r="AP58" s="571"/>
      <c r="AQ58" s="571"/>
      <c r="AR58" s="549"/>
      <c r="AS58" s="549" t="s">
        <v>56</v>
      </c>
      <c r="AT58" s="549"/>
      <c r="AU58" s="549"/>
      <c r="AV58" s="549" t="s">
        <v>56</v>
      </c>
      <c r="AW58" s="549"/>
      <c r="AX58" s="549"/>
      <c r="AY58" s="549"/>
      <c r="AZ58" s="549"/>
      <c r="BA58" s="549"/>
      <c r="BB58" s="549"/>
      <c r="BC58" s="549" t="s">
        <v>56</v>
      </c>
      <c r="BD58" s="549"/>
      <c r="BE58" s="549"/>
      <c r="BF58" s="549" t="s">
        <v>56</v>
      </c>
      <c r="BG58" s="549"/>
      <c r="BH58" s="549"/>
    </row>
    <row r="59" spans="1:60" ht="45" customHeight="1" thickBot="1">
      <c r="A59" s="529"/>
      <c r="B59" s="538">
        <v>9</v>
      </c>
      <c r="C59" s="615" t="s">
        <v>534</v>
      </c>
      <c r="D59" s="540" t="s">
        <v>535</v>
      </c>
      <c r="E59" s="541" t="s">
        <v>503</v>
      </c>
      <c r="F59" s="541">
        <v>2</v>
      </c>
      <c r="G59" s="542">
        <f>SUM(H59:L59)</f>
        <v>20</v>
      </c>
      <c r="H59" s="543"/>
      <c r="I59" s="543"/>
      <c r="J59" s="543"/>
      <c r="K59" s="550">
        <v>20</v>
      </c>
      <c r="L59" s="551"/>
      <c r="M59" s="546"/>
      <c r="N59" s="543">
        <v>3</v>
      </c>
      <c r="O59" s="547"/>
      <c r="P59" s="526"/>
      <c r="Q59" s="570"/>
      <c r="R59" s="548" t="str">
        <f>C59</f>
        <v>Socjologiczne aspekty edukacji na rzecz bezpieczeństwa</v>
      </c>
      <c r="S59" s="549" t="s">
        <v>56</v>
      </c>
      <c r="T59" s="549"/>
      <c r="U59" s="549"/>
      <c r="V59" s="549"/>
      <c r="W59" s="549"/>
      <c r="X59" s="549"/>
      <c r="Y59" s="549" t="s">
        <v>56</v>
      </c>
      <c r="Z59" s="549"/>
      <c r="AA59" s="549" t="s">
        <v>56</v>
      </c>
      <c r="AB59" s="549"/>
      <c r="AC59" s="549" t="s">
        <v>56</v>
      </c>
      <c r="AD59" s="549"/>
      <c r="AE59" s="549"/>
      <c r="AF59" s="571"/>
      <c r="AG59" s="571"/>
      <c r="AH59" s="571" t="s">
        <v>56</v>
      </c>
      <c r="AI59" s="571"/>
      <c r="AJ59" s="571" t="s">
        <v>56</v>
      </c>
      <c r="AK59" s="571"/>
      <c r="AL59" s="571"/>
      <c r="AM59" s="571"/>
      <c r="AN59" s="571"/>
      <c r="AO59" s="571"/>
      <c r="AP59" s="571"/>
      <c r="AQ59" s="571"/>
      <c r="AR59" s="549"/>
      <c r="AS59" s="549"/>
      <c r="AT59" s="549" t="s">
        <v>56</v>
      </c>
      <c r="AU59" s="549"/>
      <c r="AV59" s="549"/>
      <c r="AW59" s="549" t="s">
        <v>56</v>
      </c>
      <c r="AX59" s="549"/>
      <c r="AY59" s="549"/>
      <c r="AZ59" s="549"/>
      <c r="BA59" s="549"/>
      <c r="BB59" s="549"/>
      <c r="BC59" s="549" t="s">
        <v>56</v>
      </c>
      <c r="BD59" s="549"/>
      <c r="BE59" s="549"/>
      <c r="BF59" s="549" t="s">
        <v>56</v>
      </c>
      <c r="BG59" s="549"/>
      <c r="BH59" s="549"/>
    </row>
    <row r="60" spans="1:60" ht="20.25" thickBot="1">
      <c r="A60" s="581"/>
      <c r="B60" s="582" t="s">
        <v>536</v>
      </c>
      <c r="C60" s="583" t="s">
        <v>537</v>
      </c>
      <c r="D60" s="584"/>
      <c r="E60" s="585"/>
      <c r="F60" s="585"/>
      <c r="G60" s="585"/>
      <c r="H60" s="586"/>
      <c r="I60" s="586"/>
      <c r="J60" s="586"/>
      <c r="K60" s="586"/>
      <c r="L60" s="586"/>
      <c r="M60" s="587"/>
      <c r="N60" s="586"/>
      <c r="O60" s="588"/>
      <c r="P60" s="589"/>
      <c r="Q60" s="590"/>
      <c r="R60" s="591" t="str">
        <f t="shared" si="2"/>
        <v>Specjalność: Badania i ewaluacja polityk publicznych</v>
      </c>
      <c r="S60" s="592"/>
      <c r="T60" s="592"/>
      <c r="U60" s="592"/>
      <c r="V60" s="592"/>
      <c r="W60" s="592"/>
      <c r="X60" s="592"/>
      <c r="Y60" s="592"/>
      <c r="Z60" s="592"/>
      <c r="AA60" s="592"/>
      <c r="AB60" s="592"/>
      <c r="AC60" s="592"/>
      <c r="AD60" s="592"/>
      <c r="AE60" s="592"/>
      <c r="AF60" s="592"/>
      <c r="AG60" s="592"/>
      <c r="AH60" s="592"/>
      <c r="AI60" s="592"/>
      <c r="AJ60" s="592"/>
      <c r="AK60" s="592"/>
      <c r="AL60" s="592"/>
      <c r="AM60" s="592"/>
      <c r="AN60" s="592"/>
      <c r="AO60" s="592"/>
      <c r="AP60" s="592"/>
      <c r="AQ60" s="592"/>
      <c r="AR60" s="592"/>
      <c r="AS60" s="592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92"/>
      <c r="BF60" s="592"/>
      <c r="BG60" s="592"/>
      <c r="BH60" s="592"/>
    </row>
    <row r="61" spans="1:60" ht="45" customHeight="1" thickBot="1">
      <c r="A61" s="529"/>
      <c r="B61" s="538">
        <v>7</v>
      </c>
      <c r="C61" s="539" t="s">
        <v>538</v>
      </c>
      <c r="D61" s="540" t="s">
        <v>539</v>
      </c>
      <c r="E61" s="541" t="s">
        <v>503</v>
      </c>
      <c r="F61" s="541">
        <v>2</v>
      </c>
      <c r="G61" s="542">
        <f>SUM(H61:L61)</f>
        <v>20</v>
      </c>
      <c r="H61" s="543"/>
      <c r="I61" s="543"/>
      <c r="J61" s="543"/>
      <c r="K61" s="550">
        <v>20</v>
      </c>
      <c r="L61" s="551"/>
      <c r="M61" s="546"/>
      <c r="N61" s="543">
        <v>3</v>
      </c>
      <c r="O61" s="547"/>
      <c r="P61" s="526"/>
      <c r="Q61" s="570"/>
      <c r="R61" s="548" t="str">
        <f t="shared" si="2"/>
        <v>Analiza danych jakościowych</v>
      </c>
      <c r="S61" s="549"/>
      <c r="T61" s="549"/>
      <c r="U61" s="549"/>
      <c r="V61" s="549"/>
      <c r="W61" s="549" t="s">
        <v>56</v>
      </c>
      <c r="X61" s="549" t="s">
        <v>56</v>
      </c>
      <c r="Y61" s="549"/>
      <c r="Z61" s="549"/>
      <c r="AA61" s="549"/>
      <c r="AB61" s="549"/>
      <c r="AC61" s="549"/>
      <c r="AD61" s="549"/>
      <c r="AE61" s="549"/>
      <c r="AF61" s="571"/>
      <c r="AG61" s="571"/>
      <c r="AH61" s="571" t="s">
        <v>56</v>
      </c>
      <c r="AI61" s="571" t="s">
        <v>56</v>
      </c>
      <c r="AJ61" s="571"/>
      <c r="AK61" s="571"/>
      <c r="AL61" s="571"/>
      <c r="AM61" s="571"/>
      <c r="AN61" s="571"/>
      <c r="AO61" s="571"/>
      <c r="AP61" s="571"/>
      <c r="AQ61" s="571"/>
      <c r="AR61" s="549" t="s">
        <v>56</v>
      </c>
      <c r="AS61" s="549"/>
      <c r="AT61" s="549"/>
      <c r="AU61" s="549"/>
      <c r="AV61" s="549"/>
      <c r="AW61" s="549" t="s">
        <v>56</v>
      </c>
      <c r="AX61" s="549"/>
      <c r="AY61" s="549"/>
      <c r="AZ61" s="549"/>
      <c r="BA61" s="549"/>
      <c r="BB61" s="549"/>
      <c r="BC61" s="549" t="s">
        <v>56</v>
      </c>
      <c r="BD61" s="549"/>
      <c r="BE61" s="549"/>
      <c r="BF61" s="549" t="s">
        <v>56</v>
      </c>
      <c r="BG61" s="549"/>
      <c r="BH61" s="549"/>
    </row>
    <row r="62" spans="1:60" ht="45" customHeight="1" thickBot="1">
      <c r="A62" s="529"/>
      <c r="B62" s="538">
        <v>8</v>
      </c>
      <c r="C62" s="617" t="s">
        <v>540</v>
      </c>
      <c r="D62" s="618" t="s">
        <v>541</v>
      </c>
      <c r="E62" s="541" t="s">
        <v>503</v>
      </c>
      <c r="F62" s="541">
        <v>2</v>
      </c>
      <c r="G62" s="542">
        <f>SUM(H62:L62)</f>
        <v>20</v>
      </c>
      <c r="H62" s="543"/>
      <c r="I62" s="543"/>
      <c r="J62" s="543"/>
      <c r="K62" s="550">
        <v>20</v>
      </c>
      <c r="L62" s="551"/>
      <c r="M62" s="546"/>
      <c r="N62" s="543">
        <v>3</v>
      </c>
      <c r="O62" s="547"/>
      <c r="P62" s="526"/>
      <c r="Q62" s="570"/>
      <c r="R62" s="548" t="str">
        <f t="shared" si="2"/>
        <v>Budowanie kwestionariuszy i scenariuszy badań</v>
      </c>
      <c r="S62" s="549"/>
      <c r="T62" s="549"/>
      <c r="U62" s="549"/>
      <c r="V62" s="549" t="s">
        <v>56</v>
      </c>
      <c r="W62" s="549"/>
      <c r="X62" s="549" t="s">
        <v>56</v>
      </c>
      <c r="Y62" s="549"/>
      <c r="Z62" s="549"/>
      <c r="AA62" s="549"/>
      <c r="AB62" s="549"/>
      <c r="AC62" s="549"/>
      <c r="AD62" s="549"/>
      <c r="AE62" s="549"/>
      <c r="AF62" s="571"/>
      <c r="AG62" s="571"/>
      <c r="AH62" s="571" t="s">
        <v>56</v>
      </c>
      <c r="AI62" s="571"/>
      <c r="AJ62" s="571" t="s">
        <v>56</v>
      </c>
      <c r="AK62" s="571"/>
      <c r="AL62" s="571"/>
      <c r="AM62" s="571"/>
      <c r="AN62" s="571"/>
      <c r="AO62" s="571"/>
      <c r="AP62" s="571"/>
      <c r="AQ62" s="571"/>
      <c r="AR62" s="549"/>
      <c r="AS62" s="549" t="s">
        <v>56</v>
      </c>
      <c r="AT62" s="549"/>
      <c r="AU62" s="549"/>
      <c r="AV62" s="549"/>
      <c r="AW62" s="549" t="s">
        <v>56</v>
      </c>
      <c r="AX62" s="549"/>
      <c r="AY62" s="549"/>
      <c r="AZ62" s="549"/>
      <c r="BA62" s="549"/>
      <c r="BB62" s="549"/>
      <c r="BC62" s="549" t="s">
        <v>56</v>
      </c>
      <c r="BD62" s="549"/>
      <c r="BE62" s="549"/>
      <c r="BF62" s="549" t="s">
        <v>56</v>
      </c>
      <c r="BG62" s="549"/>
      <c r="BH62" s="549"/>
    </row>
    <row r="63" spans="1:60" ht="45" customHeight="1" thickBot="1">
      <c r="A63" s="529"/>
      <c r="B63" s="538">
        <v>9</v>
      </c>
      <c r="C63" s="619" t="s">
        <v>542</v>
      </c>
      <c r="D63" s="620" t="s">
        <v>330</v>
      </c>
      <c r="E63" s="541" t="s">
        <v>503</v>
      </c>
      <c r="F63" s="541">
        <v>2</v>
      </c>
      <c r="G63" s="542">
        <f>SUM(H63:L63)</f>
        <v>20</v>
      </c>
      <c r="H63" s="543"/>
      <c r="I63" s="543"/>
      <c r="J63" s="543"/>
      <c r="K63" s="550">
        <v>20</v>
      </c>
      <c r="L63" s="551"/>
      <c r="M63" s="546"/>
      <c r="N63" s="543">
        <v>3</v>
      </c>
      <c r="O63" s="547"/>
      <c r="P63" s="526"/>
      <c r="Q63" s="570"/>
      <c r="R63" s="548" t="str">
        <f t="shared" si="2"/>
        <v>Teoria gier jako narzędzie analiz socjologicznych</v>
      </c>
      <c r="S63" s="549"/>
      <c r="T63" s="549" t="s">
        <v>56</v>
      </c>
      <c r="U63" s="549"/>
      <c r="V63" s="549"/>
      <c r="W63" s="549"/>
      <c r="X63" s="549" t="s">
        <v>56</v>
      </c>
      <c r="Y63" s="549"/>
      <c r="Z63" s="549"/>
      <c r="AA63" s="549" t="s">
        <v>56</v>
      </c>
      <c r="AB63" s="549"/>
      <c r="AC63" s="549"/>
      <c r="AD63" s="549"/>
      <c r="AE63" s="549"/>
      <c r="AF63" s="571"/>
      <c r="AG63" s="571" t="s">
        <v>56</v>
      </c>
      <c r="AH63" s="571"/>
      <c r="AI63" s="571"/>
      <c r="AJ63" s="571"/>
      <c r="AK63" s="571"/>
      <c r="AL63" s="571" t="s">
        <v>56</v>
      </c>
      <c r="AM63" s="571"/>
      <c r="AN63" s="571"/>
      <c r="AO63" s="571"/>
      <c r="AP63" s="571"/>
      <c r="AQ63" s="571"/>
      <c r="AR63" s="549"/>
      <c r="AS63" s="549"/>
      <c r="AT63" s="549" t="s">
        <v>56</v>
      </c>
      <c r="AU63" s="549"/>
      <c r="AV63" s="549"/>
      <c r="AW63" s="549"/>
      <c r="AX63" s="549" t="s">
        <v>56</v>
      </c>
      <c r="AY63" s="549"/>
      <c r="AZ63" s="549"/>
      <c r="BA63" s="549"/>
      <c r="BB63" s="549"/>
      <c r="BC63" s="549" t="s">
        <v>56</v>
      </c>
      <c r="BD63" s="549"/>
      <c r="BE63" s="549"/>
      <c r="BF63" s="549" t="s">
        <v>56</v>
      </c>
      <c r="BG63" s="549"/>
      <c r="BH63" s="549"/>
    </row>
    <row r="64" spans="1:60" ht="20.25" thickBot="1">
      <c r="A64" s="581"/>
      <c r="B64" s="582" t="s">
        <v>543</v>
      </c>
      <c r="C64" s="583" t="s">
        <v>544</v>
      </c>
      <c r="D64" s="584"/>
      <c r="E64" s="585"/>
      <c r="F64" s="585"/>
      <c r="G64" s="585"/>
      <c r="H64" s="586"/>
      <c r="I64" s="586"/>
      <c r="J64" s="586"/>
      <c r="K64" s="586"/>
      <c r="L64" s="586"/>
      <c r="M64" s="587"/>
      <c r="N64" s="586"/>
      <c r="O64" s="588"/>
      <c r="P64" s="589"/>
      <c r="Q64" s="590"/>
      <c r="R64" s="591" t="str">
        <f t="shared" si="2"/>
        <v>Specjalność: Socjotechniki wpływu społecznego</v>
      </c>
      <c r="S64" s="592"/>
      <c r="T64" s="592"/>
      <c r="U64" s="592"/>
      <c r="V64" s="592"/>
      <c r="W64" s="592"/>
      <c r="X64" s="592"/>
      <c r="Y64" s="592"/>
      <c r="Z64" s="592"/>
      <c r="AA64" s="592"/>
      <c r="AB64" s="592"/>
      <c r="AC64" s="592"/>
      <c r="AD64" s="592"/>
      <c r="AE64" s="592"/>
      <c r="AF64" s="592"/>
      <c r="AG64" s="592"/>
      <c r="AH64" s="592"/>
      <c r="AI64" s="592"/>
      <c r="AJ64" s="592"/>
      <c r="AK64" s="592"/>
      <c r="AL64" s="592"/>
      <c r="AM64" s="592"/>
      <c r="AN64" s="592"/>
      <c r="AO64" s="592"/>
      <c r="AP64" s="592"/>
      <c r="AQ64" s="592"/>
      <c r="AR64" s="592"/>
      <c r="AS64" s="592"/>
      <c r="AT64" s="592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92"/>
      <c r="BF64" s="592"/>
      <c r="BG64" s="592"/>
      <c r="BH64" s="592"/>
    </row>
    <row r="65" spans="1:60" ht="45" customHeight="1" thickBot="1">
      <c r="A65" s="529"/>
      <c r="B65" s="538">
        <v>7</v>
      </c>
      <c r="C65" s="621" t="s">
        <v>545</v>
      </c>
      <c r="D65" s="540" t="s">
        <v>546</v>
      </c>
      <c r="E65" s="541" t="s">
        <v>503</v>
      </c>
      <c r="F65" s="541">
        <v>2</v>
      </c>
      <c r="G65" s="542">
        <f>SUM(H65:L65)</f>
        <v>20</v>
      </c>
      <c r="H65" s="543"/>
      <c r="I65" s="543"/>
      <c r="J65" s="543"/>
      <c r="K65" s="550">
        <v>20</v>
      </c>
      <c r="L65" s="551"/>
      <c r="M65" s="546"/>
      <c r="N65" s="543">
        <v>3</v>
      </c>
      <c r="O65" s="547"/>
      <c r="P65" s="526"/>
      <c r="Q65" s="570"/>
      <c r="R65" s="548" t="str">
        <f t="shared" si="2"/>
        <v>Komunikacja interpersonalna jako kompetencja społeczna</v>
      </c>
      <c r="S65" s="549"/>
      <c r="T65" s="549"/>
      <c r="U65" s="549"/>
      <c r="V65" s="549"/>
      <c r="W65" s="549" t="s">
        <v>56</v>
      </c>
      <c r="X65" s="549" t="s">
        <v>56</v>
      </c>
      <c r="Y65" s="549"/>
      <c r="Z65" s="549" t="s">
        <v>56</v>
      </c>
      <c r="AA65" s="549"/>
      <c r="AB65" s="549"/>
      <c r="AC65" s="549"/>
      <c r="AD65" s="549"/>
      <c r="AE65" s="549"/>
      <c r="AF65" s="571"/>
      <c r="AG65" s="571" t="s">
        <v>56</v>
      </c>
      <c r="AH65" s="571"/>
      <c r="AI65" s="571" t="s">
        <v>56</v>
      </c>
      <c r="AJ65" s="571"/>
      <c r="AK65" s="571"/>
      <c r="AL65" s="571"/>
      <c r="AM65" s="571"/>
      <c r="AN65" s="571"/>
      <c r="AO65" s="571"/>
      <c r="AP65" s="571"/>
      <c r="AQ65" s="571"/>
      <c r="AR65" s="549"/>
      <c r="AS65" s="549"/>
      <c r="AT65" s="549" t="s">
        <v>56</v>
      </c>
      <c r="AU65" s="549"/>
      <c r="AV65" s="549"/>
      <c r="AW65" s="549"/>
      <c r="AX65" s="549" t="s">
        <v>56</v>
      </c>
      <c r="AY65" s="549"/>
      <c r="AZ65" s="549"/>
      <c r="BA65" s="549"/>
      <c r="BB65" s="549"/>
      <c r="BC65" s="549" t="s">
        <v>56</v>
      </c>
      <c r="BD65" s="549"/>
      <c r="BE65" s="549"/>
      <c r="BF65" s="549" t="s">
        <v>56</v>
      </c>
      <c r="BG65" s="549"/>
      <c r="BH65" s="549"/>
    </row>
    <row r="66" spans="1:60" ht="45" customHeight="1" thickBot="1">
      <c r="A66" s="529"/>
      <c r="B66" s="538">
        <v>8</v>
      </c>
      <c r="C66" s="622" t="s">
        <v>547</v>
      </c>
      <c r="D66" s="616" t="s">
        <v>548</v>
      </c>
      <c r="E66" s="541" t="s">
        <v>503</v>
      </c>
      <c r="F66" s="541">
        <v>2</v>
      </c>
      <c r="G66" s="542">
        <f>SUM(H66:L66)</f>
        <v>20</v>
      </c>
      <c r="H66" s="543"/>
      <c r="I66" s="543"/>
      <c r="J66" s="543"/>
      <c r="K66" s="550">
        <v>20</v>
      </c>
      <c r="L66" s="551"/>
      <c r="M66" s="546"/>
      <c r="N66" s="543">
        <v>3</v>
      </c>
      <c r="O66" s="547"/>
      <c r="P66" s="526"/>
      <c r="Q66" s="570"/>
      <c r="R66" s="548" t="str">
        <f t="shared" si="2"/>
        <v>Komunikacja w sytuacjach kryzysowych</v>
      </c>
      <c r="S66" s="549"/>
      <c r="T66" s="549" t="s">
        <v>56</v>
      </c>
      <c r="U66" s="549" t="s">
        <v>56</v>
      </c>
      <c r="V66" s="549"/>
      <c r="W66" s="549"/>
      <c r="X66" s="549"/>
      <c r="Y66" s="549"/>
      <c r="Z66" s="549"/>
      <c r="AA66" s="549"/>
      <c r="AB66" s="549"/>
      <c r="AC66" s="549" t="s">
        <v>56</v>
      </c>
      <c r="AD66" s="549"/>
      <c r="AE66" s="549"/>
      <c r="AF66" s="571" t="s">
        <v>56</v>
      </c>
      <c r="AG66" s="571"/>
      <c r="AH66" s="571"/>
      <c r="AI66" s="571"/>
      <c r="AJ66" s="571" t="s">
        <v>56</v>
      </c>
      <c r="AK66" s="571"/>
      <c r="AL66" s="571"/>
      <c r="AM66" s="571"/>
      <c r="AN66" s="571"/>
      <c r="AO66" s="571"/>
      <c r="AP66" s="571"/>
      <c r="AQ66" s="571"/>
      <c r="AR66" s="549" t="s">
        <v>56</v>
      </c>
      <c r="AS66" s="549"/>
      <c r="AT66" s="549"/>
      <c r="AU66" s="549"/>
      <c r="AV66" s="549" t="s">
        <v>56</v>
      </c>
      <c r="AW66" s="549"/>
      <c r="AX66" s="549"/>
      <c r="AY66" s="549"/>
      <c r="AZ66" s="549"/>
      <c r="BA66" s="549"/>
      <c r="BB66" s="549"/>
      <c r="BC66" s="549" t="s">
        <v>56</v>
      </c>
      <c r="BD66" s="549"/>
      <c r="BE66" s="549"/>
      <c r="BF66" s="549" t="s">
        <v>56</v>
      </c>
      <c r="BG66" s="549"/>
      <c r="BH66" s="549"/>
    </row>
    <row r="67" spans="1:60" ht="45" customHeight="1" thickBot="1">
      <c r="A67" s="529"/>
      <c r="B67" s="538">
        <v>9</v>
      </c>
      <c r="C67" s="553" t="s">
        <v>549</v>
      </c>
      <c r="D67" s="618" t="s">
        <v>338</v>
      </c>
      <c r="E67" s="541" t="s">
        <v>503</v>
      </c>
      <c r="F67" s="541">
        <v>2</v>
      </c>
      <c r="G67" s="542">
        <f>SUM(H67:L67)</f>
        <v>20</v>
      </c>
      <c r="H67" s="543"/>
      <c r="I67" s="543"/>
      <c r="J67" s="543"/>
      <c r="K67" s="550">
        <v>20</v>
      </c>
      <c r="L67" s="551"/>
      <c r="M67" s="546"/>
      <c r="N67" s="543">
        <v>3</v>
      </c>
      <c r="O67" s="547"/>
      <c r="P67" s="526"/>
      <c r="Q67" s="570"/>
      <c r="R67" s="548" t="str">
        <f t="shared" si="2"/>
        <v>Techniki wywierania wpływu społecznego</v>
      </c>
      <c r="S67" s="549" t="s">
        <v>56</v>
      </c>
      <c r="T67" s="549"/>
      <c r="U67" s="549"/>
      <c r="V67" s="549"/>
      <c r="W67" s="549"/>
      <c r="X67" s="549" t="s">
        <v>56</v>
      </c>
      <c r="Y67" s="549"/>
      <c r="Z67" s="549"/>
      <c r="AA67" s="549" t="s">
        <v>56</v>
      </c>
      <c r="AB67" s="549"/>
      <c r="AC67" s="549"/>
      <c r="AD67" s="549"/>
      <c r="AE67" s="549"/>
      <c r="AF67" s="571"/>
      <c r="AG67" s="571" t="s">
        <v>56</v>
      </c>
      <c r="AH67" s="571"/>
      <c r="AI67" s="571"/>
      <c r="AJ67" s="571"/>
      <c r="AK67" s="571"/>
      <c r="AL67" s="571" t="s">
        <v>56</v>
      </c>
      <c r="AM67" s="571"/>
      <c r="AN67" s="571"/>
      <c r="AO67" s="571"/>
      <c r="AP67" s="571"/>
      <c r="AQ67" s="571"/>
      <c r="AR67" s="549"/>
      <c r="AS67" s="549" t="s">
        <v>56</v>
      </c>
      <c r="AT67" s="549"/>
      <c r="AU67" s="549"/>
      <c r="AV67" s="549"/>
      <c r="AW67" s="549" t="s">
        <v>56</v>
      </c>
      <c r="AX67" s="549"/>
      <c r="AY67" s="549"/>
      <c r="AZ67" s="549"/>
      <c r="BA67" s="549"/>
      <c r="BB67" s="549"/>
      <c r="BC67" s="549" t="s">
        <v>56</v>
      </c>
      <c r="BD67" s="549"/>
      <c r="BE67" s="549"/>
      <c r="BF67" s="549" t="s">
        <v>56</v>
      </c>
      <c r="BG67" s="549"/>
      <c r="BH67" s="549"/>
    </row>
    <row r="68" spans="1:60" ht="20.25" thickBot="1">
      <c r="A68" s="529"/>
      <c r="B68" s="1186" t="s">
        <v>22</v>
      </c>
      <c r="C68" s="1187"/>
      <c r="D68" s="1187"/>
      <c r="E68" s="1187"/>
      <c r="F68" s="1188"/>
      <c r="G68" s="1189">
        <f t="shared" ref="G68:O68" si="3">SUM(G37:G43)</f>
        <v>200</v>
      </c>
      <c r="H68" s="556">
        <f t="shared" si="3"/>
        <v>40</v>
      </c>
      <c r="I68" s="556">
        <f t="shared" si="3"/>
        <v>40</v>
      </c>
      <c r="J68" s="556">
        <f t="shared" si="3"/>
        <v>20</v>
      </c>
      <c r="K68" s="556">
        <f t="shared" si="3"/>
        <v>100</v>
      </c>
      <c r="L68" s="556">
        <f t="shared" si="3"/>
        <v>0</v>
      </c>
      <c r="M68" s="1189">
        <f t="shared" si="3"/>
        <v>17</v>
      </c>
      <c r="N68" s="1189">
        <f t="shared" si="3"/>
        <v>13</v>
      </c>
      <c r="O68" s="1189">
        <f t="shared" si="3"/>
        <v>0</v>
      </c>
      <c r="P68" s="526"/>
      <c r="Q68" s="558"/>
      <c r="R68" s="558"/>
      <c r="S68" s="559"/>
      <c r="T68" s="527"/>
      <c r="U68" s="527"/>
      <c r="V68" s="527"/>
      <c r="W68" s="527"/>
      <c r="X68" s="527"/>
      <c r="Y68" s="527"/>
      <c r="Z68" s="559"/>
      <c r="AA68" s="527"/>
      <c r="AB68" s="527"/>
      <c r="AC68" s="527"/>
      <c r="AD68" s="527"/>
      <c r="AE68" s="527"/>
      <c r="AF68" s="527"/>
      <c r="AG68" s="527"/>
      <c r="AH68" s="527"/>
      <c r="AI68" s="527"/>
      <c r="AJ68" s="527"/>
      <c r="AK68" s="527"/>
      <c r="AL68" s="527"/>
      <c r="AM68" s="527"/>
      <c r="AN68" s="527"/>
      <c r="AO68" s="527"/>
      <c r="AP68" s="527"/>
      <c r="AQ68" s="527"/>
      <c r="AR68" s="527"/>
      <c r="AS68" s="527"/>
      <c r="AT68" s="527"/>
      <c r="AU68" s="527"/>
      <c r="AV68" s="527"/>
      <c r="AW68" s="527"/>
      <c r="AX68" s="527"/>
      <c r="AY68" s="527"/>
      <c r="AZ68" s="527"/>
      <c r="BA68" s="527"/>
      <c r="BB68" s="527"/>
      <c r="BC68" s="527"/>
      <c r="BD68" s="527"/>
      <c r="BE68" s="527"/>
      <c r="BF68" s="527"/>
      <c r="BG68" s="527"/>
      <c r="BH68" s="527"/>
    </row>
    <row r="69" spans="1:60" ht="20.25" thickBot="1">
      <c r="A69" s="529"/>
      <c r="B69" s="1192" t="s">
        <v>35</v>
      </c>
      <c r="C69" s="1193"/>
      <c r="D69" s="1193"/>
      <c r="E69" s="1193"/>
      <c r="F69" s="1194"/>
      <c r="G69" s="1190"/>
      <c r="H69" s="1171">
        <f>SUM(H68:L68)</f>
        <v>200</v>
      </c>
      <c r="I69" s="1172"/>
      <c r="J69" s="1172"/>
      <c r="K69" s="1172"/>
      <c r="L69" s="1173"/>
      <c r="M69" s="1191"/>
      <c r="N69" s="1191"/>
      <c r="O69" s="1191"/>
      <c r="P69" s="526"/>
      <c r="Q69" s="558"/>
      <c r="R69" s="558"/>
      <c r="S69" s="559"/>
      <c r="T69" s="527"/>
      <c r="U69" s="527"/>
      <c r="V69" s="527"/>
      <c r="W69" s="527"/>
      <c r="X69" s="527"/>
      <c r="Y69" s="527"/>
      <c r="Z69" s="559"/>
      <c r="AA69" s="527"/>
      <c r="AB69" s="527"/>
      <c r="AC69" s="527"/>
      <c r="AD69" s="527"/>
      <c r="AE69" s="527"/>
      <c r="AF69" s="527"/>
      <c r="AG69" s="527"/>
      <c r="AH69" s="527"/>
      <c r="AI69" s="527"/>
      <c r="AJ69" s="527"/>
      <c r="AK69" s="527"/>
      <c r="AL69" s="527"/>
      <c r="AM69" s="527"/>
      <c r="AN69" s="527"/>
      <c r="AO69" s="527"/>
      <c r="AP69" s="527"/>
      <c r="AQ69" s="527"/>
      <c r="AR69" s="527"/>
      <c r="AS69" s="527"/>
      <c r="AT69" s="527"/>
      <c r="AU69" s="527"/>
      <c r="AV69" s="527"/>
      <c r="AW69" s="527"/>
      <c r="AX69" s="527"/>
      <c r="AY69" s="527"/>
      <c r="AZ69" s="527"/>
      <c r="BA69" s="527"/>
      <c r="BB69" s="527"/>
      <c r="BC69" s="527"/>
      <c r="BD69" s="527"/>
      <c r="BE69" s="527"/>
      <c r="BF69" s="527"/>
      <c r="BG69" s="527"/>
      <c r="BH69" s="527"/>
    </row>
    <row r="70" spans="1:60" ht="20.25" thickBot="1">
      <c r="A70" s="529"/>
      <c r="B70" s="1195"/>
      <c r="C70" s="1196"/>
      <c r="D70" s="1196"/>
      <c r="E70" s="1196"/>
      <c r="F70" s="1197"/>
      <c r="G70" s="1191"/>
      <c r="H70" s="1174"/>
      <c r="I70" s="1175"/>
      <c r="J70" s="1175"/>
      <c r="K70" s="1175"/>
      <c r="L70" s="1176"/>
      <c r="M70" s="1198">
        <f>SUM(M68:O69)</f>
        <v>30</v>
      </c>
      <c r="N70" s="1199"/>
      <c r="O70" s="1200"/>
      <c r="P70" s="526"/>
      <c r="Q70" s="558"/>
      <c r="R70" s="558"/>
      <c r="S70" s="559"/>
      <c r="T70" s="527"/>
      <c r="U70" s="527"/>
      <c r="V70" s="527"/>
      <c r="W70" s="527"/>
      <c r="X70" s="527"/>
      <c r="Y70" s="527"/>
      <c r="Z70" s="559"/>
      <c r="AA70" s="527"/>
      <c r="AB70" s="527"/>
      <c r="AC70" s="527"/>
      <c r="AD70" s="527"/>
      <c r="AE70" s="527"/>
      <c r="AF70" s="527"/>
      <c r="AG70" s="527"/>
      <c r="AH70" s="527"/>
      <c r="AI70" s="527"/>
      <c r="AJ70" s="527"/>
      <c r="AK70" s="527"/>
      <c r="AL70" s="527"/>
      <c r="AM70" s="527"/>
      <c r="AN70" s="527"/>
      <c r="AO70" s="527"/>
      <c r="AP70" s="527"/>
      <c r="AQ70" s="527"/>
      <c r="AR70" s="527"/>
      <c r="AS70" s="527"/>
      <c r="AT70" s="527"/>
      <c r="AU70" s="527"/>
      <c r="AV70" s="527"/>
      <c r="AW70" s="527"/>
      <c r="AX70" s="527"/>
      <c r="AY70" s="527"/>
      <c r="AZ70" s="527"/>
      <c r="BA70" s="527"/>
      <c r="BB70" s="527"/>
      <c r="BC70" s="527"/>
      <c r="BD70" s="527"/>
      <c r="BE70" s="527"/>
      <c r="BF70" s="527"/>
      <c r="BG70" s="527"/>
      <c r="BH70" s="527"/>
    </row>
    <row r="71" spans="1:60" ht="25.5">
      <c r="A71" s="623"/>
      <c r="B71" s="624"/>
      <c r="C71" s="625"/>
      <c r="D71" s="626"/>
      <c r="E71" s="627"/>
      <c r="F71" s="627"/>
      <c r="G71" s="627"/>
      <c r="H71" s="627"/>
      <c r="I71" s="627"/>
      <c r="J71" s="627"/>
      <c r="K71" s="627"/>
      <c r="L71" s="627"/>
      <c r="M71" s="523"/>
      <c r="N71" s="523"/>
      <c r="O71" s="523"/>
      <c r="P71" s="526"/>
      <c r="Q71" s="527"/>
      <c r="R71" s="527"/>
      <c r="S71" s="527"/>
      <c r="T71" s="527"/>
      <c r="U71" s="527"/>
      <c r="V71" s="527"/>
      <c r="W71" s="527"/>
      <c r="X71" s="527"/>
      <c r="Y71" s="527"/>
      <c r="Z71" s="527"/>
      <c r="AA71" s="527"/>
      <c r="AB71" s="527"/>
      <c r="AC71" s="527"/>
      <c r="AD71" s="528"/>
      <c r="AE71" s="528"/>
      <c r="AF71" s="528"/>
      <c r="AG71" s="527"/>
      <c r="AH71" s="527"/>
      <c r="AI71" s="527"/>
      <c r="AJ71" s="527"/>
      <c r="AK71" s="527"/>
      <c r="AL71" s="527"/>
      <c r="AM71" s="527"/>
      <c r="AN71" s="527"/>
      <c r="AO71" s="527"/>
      <c r="AP71" s="527"/>
      <c r="AQ71" s="527"/>
      <c r="AR71" s="527"/>
      <c r="AS71" s="527"/>
      <c r="AT71" s="527"/>
      <c r="AU71" s="527"/>
      <c r="AV71" s="527"/>
      <c r="AW71" s="527"/>
      <c r="AX71" s="527"/>
      <c r="AY71" s="527"/>
      <c r="AZ71" s="527"/>
      <c r="BA71" s="527"/>
      <c r="BB71" s="527"/>
      <c r="BC71" s="527"/>
      <c r="BD71" s="527"/>
      <c r="BE71" s="527"/>
      <c r="BF71" s="527"/>
      <c r="BG71" s="527"/>
      <c r="BH71" s="527"/>
    </row>
    <row r="72" spans="1:60" ht="25.5">
      <c r="A72" s="529"/>
      <c r="B72" s="628"/>
      <c r="C72" s="627"/>
      <c r="D72" s="627"/>
      <c r="E72" s="627"/>
      <c r="F72" s="627"/>
      <c r="G72" s="627"/>
      <c r="H72" s="627"/>
      <c r="I72" s="627"/>
      <c r="J72" s="627"/>
      <c r="K72" s="627"/>
      <c r="L72" s="627"/>
      <c r="M72" s="523"/>
      <c r="N72" s="523"/>
      <c r="O72" s="523"/>
      <c r="P72" s="526"/>
      <c r="Q72" s="527"/>
      <c r="R72" s="527"/>
      <c r="S72" s="527"/>
      <c r="T72" s="527"/>
      <c r="U72" s="527"/>
      <c r="V72" s="527"/>
      <c r="W72" s="527"/>
      <c r="X72" s="527"/>
      <c r="Y72" s="527"/>
      <c r="Z72" s="527"/>
      <c r="AA72" s="527"/>
      <c r="AB72" s="527"/>
      <c r="AC72" s="527"/>
      <c r="AD72" s="527"/>
      <c r="AE72" s="527"/>
      <c r="AF72" s="527"/>
      <c r="AG72" s="527"/>
      <c r="AH72" s="527"/>
      <c r="AI72" s="527"/>
      <c r="AJ72" s="527"/>
      <c r="AK72" s="527"/>
      <c r="AL72" s="527"/>
      <c r="AM72" s="527"/>
      <c r="AN72" s="527"/>
      <c r="AO72" s="527"/>
      <c r="AP72" s="527"/>
      <c r="AQ72" s="527"/>
      <c r="AR72" s="527"/>
      <c r="AS72" s="527"/>
      <c r="AT72" s="527"/>
      <c r="AU72" s="527"/>
      <c r="AV72" s="527"/>
      <c r="AW72" s="527"/>
      <c r="AX72" s="527"/>
      <c r="AY72" s="527"/>
      <c r="AZ72" s="527"/>
      <c r="BA72" s="527"/>
      <c r="BB72" s="527"/>
      <c r="BC72" s="527"/>
      <c r="BD72" s="527"/>
      <c r="BE72" s="527"/>
      <c r="BF72" s="527"/>
      <c r="BG72" s="527"/>
      <c r="BH72" s="527"/>
    </row>
    <row r="73" spans="1:60" ht="19.5">
      <c r="A73" s="529"/>
      <c r="B73" s="523"/>
      <c r="C73" s="523" t="s">
        <v>25</v>
      </c>
      <c r="D73" s="103"/>
      <c r="E73" s="523"/>
      <c r="F73" s="523"/>
      <c r="G73" s="523"/>
      <c r="H73" s="523"/>
      <c r="I73" s="523"/>
      <c r="J73" s="523"/>
      <c r="K73" s="523"/>
      <c r="L73" s="523"/>
      <c r="M73" s="523"/>
      <c r="N73" s="523"/>
      <c r="O73" s="523"/>
      <c r="P73" s="526"/>
      <c r="Q73" s="527"/>
      <c r="R73" s="527"/>
      <c r="S73" s="527"/>
      <c r="T73" s="527"/>
      <c r="U73" s="527"/>
      <c r="V73" s="527"/>
      <c r="W73" s="527"/>
      <c r="X73" s="527"/>
      <c r="Y73" s="527"/>
      <c r="Z73" s="527"/>
      <c r="AA73" s="527"/>
      <c r="AB73" s="527"/>
      <c r="AC73" s="527"/>
      <c r="AD73" s="527"/>
      <c r="AE73" s="527"/>
      <c r="AF73" s="527"/>
      <c r="AG73" s="527"/>
      <c r="AH73" s="527"/>
      <c r="AI73" s="527"/>
      <c r="AJ73" s="527"/>
      <c r="AK73" s="527"/>
      <c r="AL73" s="527"/>
      <c r="AM73" s="527"/>
      <c r="AN73" s="527"/>
      <c r="AO73" s="527"/>
      <c r="AP73" s="527"/>
      <c r="AQ73" s="527"/>
      <c r="AR73" s="527"/>
      <c r="AS73" s="527"/>
      <c r="AT73" s="527"/>
      <c r="AU73" s="527"/>
      <c r="AV73" s="527"/>
      <c r="AW73" s="527"/>
      <c r="AX73" s="527"/>
      <c r="AY73" s="527"/>
      <c r="AZ73" s="527"/>
      <c r="BA73" s="527"/>
      <c r="BB73" s="527"/>
      <c r="BC73" s="527"/>
      <c r="BD73" s="527"/>
      <c r="BE73" s="527"/>
      <c r="BF73" s="527"/>
      <c r="BG73" s="527"/>
      <c r="BH73" s="527"/>
    </row>
    <row r="74" spans="1:60" ht="20.25" thickBot="1">
      <c r="A74" s="529"/>
      <c r="B74" s="523"/>
      <c r="C74" s="523" t="s">
        <v>26</v>
      </c>
      <c r="D74" s="103"/>
      <c r="E74" s="1127" t="s">
        <v>447</v>
      </c>
      <c r="F74" s="1127"/>
      <c r="G74" s="1127"/>
      <c r="H74" s="1127"/>
      <c r="I74" s="1127"/>
      <c r="J74" s="1127"/>
      <c r="K74" s="1127"/>
      <c r="L74" s="1127"/>
      <c r="M74" s="1127"/>
      <c r="N74" s="1127"/>
      <c r="O74" s="1127"/>
      <c r="P74" s="532"/>
      <c r="Q74" s="533"/>
      <c r="R74" s="534" t="str">
        <f>C75</f>
        <v>Kierunek: Socjologia grup dyspozycyjnych, studia II stopnia</v>
      </c>
      <c r="S74" s="534"/>
      <c r="T74" s="534"/>
      <c r="U74" s="534" t="s">
        <v>588</v>
      </c>
      <c r="V74" s="527"/>
      <c r="W74" s="527"/>
      <c r="X74" s="527"/>
      <c r="Y74" s="527"/>
      <c r="Z74" s="527"/>
      <c r="AA74" s="527"/>
      <c r="AB74" s="527"/>
      <c r="AC74" s="527"/>
      <c r="AD74" s="527"/>
      <c r="AE74" s="527"/>
      <c r="AF74" s="527"/>
      <c r="AG74" s="527"/>
      <c r="AH74" s="527"/>
      <c r="AI74" s="527"/>
      <c r="AJ74" s="527"/>
      <c r="AK74" s="527"/>
      <c r="AL74" s="527"/>
      <c r="AM74" s="527"/>
      <c r="AN74" s="527"/>
      <c r="AO74" s="527"/>
      <c r="AP74" s="527"/>
      <c r="AQ74" s="527"/>
      <c r="AR74" s="527"/>
      <c r="AS74" s="527"/>
      <c r="AT74" s="527"/>
      <c r="AU74" s="527"/>
      <c r="AV74" s="527"/>
      <c r="AW74" s="527"/>
      <c r="AX74" s="527"/>
      <c r="AY74" s="527"/>
      <c r="AZ74" s="527"/>
      <c r="BA74" s="527"/>
      <c r="BB74" s="527"/>
      <c r="BC74" s="527"/>
      <c r="BD74" s="527"/>
      <c r="BE74" s="527"/>
      <c r="BF74" s="527"/>
      <c r="BG74" s="527"/>
      <c r="BH74" s="527"/>
    </row>
    <row r="75" spans="1:60" ht="20.25" thickBot="1">
      <c r="A75" s="529"/>
      <c r="B75" s="523"/>
      <c r="C75" s="523" t="s">
        <v>766</v>
      </c>
      <c r="D75" s="103"/>
      <c r="E75" s="1128" t="s">
        <v>767</v>
      </c>
      <c r="F75" s="1128"/>
      <c r="G75" s="1128"/>
      <c r="H75" s="1128"/>
      <c r="I75" s="1128"/>
      <c r="J75" s="1128"/>
      <c r="K75" s="1128"/>
      <c r="L75" s="1128"/>
      <c r="M75" s="1128"/>
      <c r="N75" s="1128"/>
      <c r="O75" s="1128"/>
      <c r="P75" s="629"/>
      <c r="Q75" s="630"/>
      <c r="R75" s="536" t="s">
        <v>451</v>
      </c>
      <c r="S75" s="1129" t="s">
        <v>768</v>
      </c>
      <c r="T75" s="1130"/>
      <c r="U75" s="1130"/>
      <c r="V75" s="1130"/>
      <c r="W75" s="1130"/>
      <c r="X75" s="1130"/>
      <c r="Y75" s="1130"/>
      <c r="Z75" s="1130"/>
      <c r="AA75" s="1130"/>
      <c r="AB75" s="1130"/>
      <c r="AC75" s="1130"/>
      <c r="AD75" s="1130"/>
      <c r="AE75" s="1130"/>
      <c r="AF75" s="1130"/>
      <c r="AG75" s="1130"/>
      <c r="AH75" s="1130"/>
      <c r="AI75" s="1130"/>
      <c r="AJ75" s="1130"/>
      <c r="AK75" s="1130"/>
      <c r="AL75" s="1130"/>
      <c r="AM75" s="1130"/>
      <c r="AN75" s="1130"/>
      <c r="AO75" s="1130"/>
      <c r="AP75" s="1130"/>
      <c r="AQ75" s="1130"/>
      <c r="AR75" s="1130"/>
      <c r="AS75" s="1130"/>
      <c r="AT75" s="1130"/>
      <c r="AU75" s="1130"/>
      <c r="AV75" s="1130"/>
      <c r="AW75" s="1130"/>
      <c r="AX75" s="1130"/>
      <c r="AY75" s="1131"/>
      <c r="AZ75" s="1129" t="s">
        <v>453</v>
      </c>
      <c r="BA75" s="1130"/>
      <c r="BB75" s="1130"/>
      <c r="BC75" s="1130"/>
      <c r="BD75" s="1131"/>
      <c r="BE75" s="1129" t="s">
        <v>454</v>
      </c>
      <c r="BF75" s="1130"/>
      <c r="BG75" s="1130"/>
      <c r="BH75" s="1131"/>
    </row>
    <row r="76" spans="1:60" ht="19.5">
      <c r="A76" s="529"/>
      <c r="B76" s="1138" t="s">
        <v>94</v>
      </c>
      <c r="C76" s="1138" t="s">
        <v>95</v>
      </c>
      <c r="D76" s="1141" t="s">
        <v>455</v>
      </c>
      <c r="E76" s="1144" t="s">
        <v>28</v>
      </c>
      <c r="F76" s="1145"/>
      <c r="G76" s="1144" t="s">
        <v>93</v>
      </c>
      <c r="H76" s="1150"/>
      <c r="I76" s="1150"/>
      <c r="J76" s="1150"/>
      <c r="K76" s="1150"/>
      <c r="L76" s="1150"/>
      <c r="M76" s="1144" t="s">
        <v>92</v>
      </c>
      <c r="N76" s="1150"/>
      <c r="O76" s="1145"/>
      <c r="P76" s="526"/>
      <c r="Q76" s="631"/>
      <c r="R76" s="1132" t="s">
        <v>460</v>
      </c>
      <c r="S76" s="1201" t="s">
        <v>461</v>
      </c>
      <c r="T76" s="1201" t="s">
        <v>462</v>
      </c>
      <c r="U76" s="1201" t="s">
        <v>463</v>
      </c>
      <c r="V76" s="1201" t="s">
        <v>464</v>
      </c>
      <c r="W76" s="1201" t="s">
        <v>465</v>
      </c>
      <c r="X76" s="1201" t="s">
        <v>466</v>
      </c>
      <c r="Y76" s="1201" t="s">
        <v>467</v>
      </c>
      <c r="Z76" s="1201" t="s">
        <v>468</v>
      </c>
      <c r="AA76" s="1201" t="s">
        <v>469</v>
      </c>
      <c r="AB76" s="1201" t="s">
        <v>470</v>
      </c>
      <c r="AC76" s="1201" t="s">
        <v>471</v>
      </c>
      <c r="AD76" s="1201" t="s">
        <v>472</v>
      </c>
      <c r="AE76" s="1201" t="s">
        <v>473</v>
      </c>
      <c r="AF76" s="1135" t="s">
        <v>474</v>
      </c>
      <c r="AG76" s="1135" t="s">
        <v>475</v>
      </c>
      <c r="AH76" s="1135" t="s">
        <v>476</v>
      </c>
      <c r="AI76" s="1135" t="s">
        <v>477</v>
      </c>
      <c r="AJ76" s="1135" t="s">
        <v>478</v>
      </c>
      <c r="AK76" s="1135" t="s">
        <v>479</v>
      </c>
      <c r="AL76" s="1135" t="s">
        <v>480</v>
      </c>
      <c r="AM76" s="1135" t="s">
        <v>481</v>
      </c>
      <c r="AN76" s="1135" t="s">
        <v>482</v>
      </c>
      <c r="AO76" s="1135" t="s">
        <v>483</v>
      </c>
      <c r="AP76" s="1135" t="s">
        <v>484</v>
      </c>
      <c r="AQ76" s="1135" t="s">
        <v>485</v>
      </c>
      <c r="AR76" s="1201" t="s">
        <v>486</v>
      </c>
      <c r="AS76" s="1201" t="s">
        <v>487</v>
      </c>
      <c r="AT76" s="1201" t="s">
        <v>488</v>
      </c>
      <c r="AU76" s="1201" t="s">
        <v>489</v>
      </c>
      <c r="AV76" s="1201" t="s">
        <v>490</v>
      </c>
      <c r="AW76" s="1201" t="s">
        <v>491</v>
      </c>
      <c r="AX76" s="1201" t="s">
        <v>492</v>
      </c>
      <c r="AY76" s="1201" t="s">
        <v>493</v>
      </c>
      <c r="AZ76" s="1135" t="s">
        <v>7</v>
      </c>
      <c r="BA76" s="1135" t="s">
        <v>9</v>
      </c>
      <c r="BB76" s="1135" t="s">
        <v>10</v>
      </c>
      <c r="BC76" s="1135" t="s">
        <v>11</v>
      </c>
      <c r="BD76" s="1135" t="s">
        <v>12</v>
      </c>
      <c r="BE76" s="1135" t="s">
        <v>494</v>
      </c>
      <c r="BF76" s="1135" t="s">
        <v>495</v>
      </c>
      <c r="BG76" s="1135" t="s">
        <v>496</v>
      </c>
      <c r="BH76" s="1135" t="s">
        <v>497</v>
      </c>
    </row>
    <row r="77" spans="1:60" ht="19.5">
      <c r="A77" s="529"/>
      <c r="B77" s="1139"/>
      <c r="C77" s="1139"/>
      <c r="D77" s="1142"/>
      <c r="E77" s="1146"/>
      <c r="F77" s="1147"/>
      <c r="G77" s="1146"/>
      <c r="H77" s="1151"/>
      <c r="I77" s="1151"/>
      <c r="J77" s="1151"/>
      <c r="K77" s="1151"/>
      <c r="L77" s="1151"/>
      <c r="M77" s="1146"/>
      <c r="N77" s="1151"/>
      <c r="O77" s="1147"/>
      <c r="P77" s="526"/>
      <c r="Q77" s="631"/>
      <c r="R77" s="1133"/>
      <c r="S77" s="1202"/>
      <c r="T77" s="1202"/>
      <c r="U77" s="1202"/>
      <c r="V77" s="1202"/>
      <c r="W77" s="1202"/>
      <c r="X77" s="1202"/>
      <c r="Y77" s="1202"/>
      <c r="Z77" s="1202"/>
      <c r="AA77" s="1202"/>
      <c r="AB77" s="1202"/>
      <c r="AC77" s="1202"/>
      <c r="AD77" s="1202"/>
      <c r="AE77" s="1202"/>
      <c r="AF77" s="1136"/>
      <c r="AG77" s="1136"/>
      <c r="AH77" s="1136"/>
      <c r="AI77" s="1136"/>
      <c r="AJ77" s="1136"/>
      <c r="AK77" s="1136"/>
      <c r="AL77" s="1136"/>
      <c r="AM77" s="1136"/>
      <c r="AN77" s="1136"/>
      <c r="AO77" s="1136"/>
      <c r="AP77" s="1136"/>
      <c r="AQ77" s="1136"/>
      <c r="AR77" s="1202"/>
      <c r="AS77" s="1202"/>
      <c r="AT77" s="1202"/>
      <c r="AU77" s="1202"/>
      <c r="AV77" s="1202"/>
      <c r="AW77" s="1202"/>
      <c r="AX77" s="1202"/>
      <c r="AY77" s="1202"/>
      <c r="AZ77" s="1136"/>
      <c r="BA77" s="1136"/>
      <c r="BB77" s="1136"/>
      <c r="BC77" s="1136"/>
      <c r="BD77" s="1136"/>
      <c r="BE77" s="1136"/>
      <c r="BF77" s="1136"/>
      <c r="BG77" s="1136"/>
      <c r="BH77" s="1136"/>
    </row>
    <row r="78" spans="1:60" ht="20.25" thickBot="1">
      <c r="A78" s="529"/>
      <c r="B78" s="1139"/>
      <c r="C78" s="1139"/>
      <c r="D78" s="1142"/>
      <c r="E78" s="1148"/>
      <c r="F78" s="1149"/>
      <c r="G78" s="1148"/>
      <c r="H78" s="1152"/>
      <c r="I78" s="1152"/>
      <c r="J78" s="1152"/>
      <c r="K78" s="1152"/>
      <c r="L78" s="1152"/>
      <c r="M78" s="1148"/>
      <c r="N78" s="1152"/>
      <c r="O78" s="1149"/>
      <c r="P78" s="526"/>
      <c r="Q78" s="631"/>
      <c r="R78" s="1133"/>
      <c r="S78" s="1202"/>
      <c r="T78" s="1202"/>
      <c r="U78" s="1202"/>
      <c r="V78" s="1202"/>
      <c r="W78" s="1202"/>
      <c r="X78" s="1202"/>
      <c r="Y78" s="1202"/>
      <c r="Z78" s="1202"/>
      <c r="AA78" s="1202"/>
      <c r="AB78" s="1202"/>
      <c r="AC78" s="1202"/>
      <c r="AD78" s="1202"/>
      <c r="AE78" s="1202"/>
      <c r="AF78" s="1136"/>
      <c r="AG78" s="1136"/>
      <c r="AH78" s="1136"/>
      <c r="AI78" s="1136"/>
      <c r="AJ78" s="1136"/>
      <c r="AK78" s="1136"/>
      <c r="AL78" s="1136"/>
      <c r="AM78" s="1136"/>
      <c r="AN78" s="1136"/>
      <c r="AO78" s="1136"/>
      <c r="AP78" s="1136"/>
      <c r="AQ78" s="1136"/>
      <c r="AR78" s="1202"/>
      <c r="AS78" s="1202"/>
      <c r="AT78" s="1202"/>
      <c r="AU78" s="1202"/>
      <c r="AV78" s="1202"/>
      <c r="AW78" s="1202"/>
      <c r="AX78" s="1202"/>
      <c r="AY78" s="1202"/>
      <c r="AZ78" s="1136"/>
      <c r="BA78" s="1136"/>
      <c r="BB78" s="1136"/>
      <c r="BC78" s="1136"/>
      <c r="BD78" s="1136"/>
      <c r="BE78" s="1136"/>
      <c r="BF78" s="1136"/>
      <c r="BG78" s="1136"/>
      <c r="BH78" s="1136"/>
    </row>
    <row r="79" spans="1:60" ht="20.25" thickBot="1">
      <c r="A79" s="529"/>
      <c r="B79" s="1139"/>
      <c r="C79" s="1139"/>
      <c r="D79" s="1142"/>
      <c r="E79" s="1153" t="s">
        <v>16</v>
      </c>
      <c r="F79" s="1153" t="s">
        <v>17</v>
      </c>
      <c r="G79" s="1153" t="s">
        <v>2</v>
      </c>
      <c r="H79" s="1156" t="s">
        <v>90</v>
      </c>
      <c r="I79" s="1157"/>
      <c r="J79" s="1157"/>
      <c r="K79" s="1157"/>
      <c r="L79" s="1158"/>
      <c r="M79" s="1153" t="s">
        <v>3</v>
      </c>
      <c r="N79" s="1153" t="s">
        <v>4</v>
      </c>
      <c r="O79" s="1153" t="s">
        <v>5</v>
      </c>
      <c r="P79" s="526"/>
      <c r="Q79" s="632"/>
      <c r="R79" s="1134"/>
      <c r="S79" s="1202"/>
      <c r="T79" s="1202"/>
      <c r="U79" s="1202"/>
      <c r="V79" s="1202"/>
      <c r="W79" s="1202"/>
      <c r="X79" s="1202"/>
      <c r="Y79" s="1202"/>
      <c r="Z79" s="1202"/>
      <c r="AA79" s="1202"/>
      <c r="AB79" s="1202"/>
      <c r="AC79" s="1202"/>
      <c r="AD79" s="1202"/>
      <c r="AE79" s="1202"/>
      <c r="AF79" s="1136"/>
      <c r="AG79" s="1136"/>
      <c r="AH79" s="1136"/>
      <c r="AI79" s="1136"/>
      <c r="AJ79" s="1136"/>
      <c r="AK79" s="1136"/>
      <c r="AL79" s="1136"/>
      <c r="AM79" s="1136"/>
      <c r="AN79" s="1136"/>
      <c r="AO79" s="1136"/>
      <c r="AP79" s="1136"/>
      <c r="AQ79" s="1136"/>
      <c r="AR79" s="1202"/>
      <c r="AS79" s="1202"/>
      <c r="AT79" s="1202"/>
      <c r="AU79" s="1202"/>
      <c r="AV79" s="1202"/>
      <c r="AW79" s="1202"/>
      <c r="AX79" s="1202"/>
      <c r="AY79" s="1202"/>
      <c r="AZ79" s="1136"/>
      <c r="BA79" s="1136"/>
      <c r="BB79" s="1136"/>
      <c r="BC79" s="1136"/>
      <c r="BD79" s="1136"/>
      <c r="BE79" s="1136"/>
      <c r="BF79" s="1136"/>
      <c r="BG79" s="1136"/>
      <c r="BH79" s="1136"/>
    </row>
    <row r="80" spans="1:60" ht="19.5">
      <c r="A80" s="529"/>
      <c r="B80" s="1139"/>
      <c r="C80" s="1139"/>
      <c r="D80" s="1142"/>
      <c r="E80" s="1154"/>
      <c r="F80" s="1154"/>
      <c r="G80" s="1154"/>
      <c r="H80" s="1183" t="s">
        <v>7</v>
      </c>
      <c r="I80" s="1183" t="s">
        <v>9</v>
      </c>
      <c r="J80" s="1183" t="s">
        <v>10</v>
      </c>
      <c r="K80" s="1183" t="s">
        <v>11</v>
      </c>
      <c r="L80" s="1153" t="s">
        <v>12</v>
      </c>
      <c r="M80" s="1154"/>
      <c r="N80" s="1154"/>
      <c r="O80" s="1154"/>
      <c r="P80" s="526"/>
      <c r="Q80" s="633"/>
      <c r="R80" s="1132" t="s">
        <v>498</v>
      </c>
      <c r="S80" s="1202"/>
      <c r="T80" s="1202"/>
      <c r="U80" s="1202"/>
      <c r="V80" s="1202"/>
      <c r="W80" s="1202"/>
      <c r="X80" s="1202"/>
      <c r="Y80" s="1202"/>
      <c r="Z80" s="1202"/>
      <c r="AA80" s="1202"/>
      <c r="AB80" s="1202"/>
      <c r="AC80" s="1202"/>
      <c r="AD80" s="1202"/>
      <c r="AE80" s="1202"/>
      <c r="AF80" s="1136"/>
      <c r="AG80" s="1136"/>
      <c r="AH80" s="1136"/>
      <c r="AI80" s="1136"/>
      <c r="AJ80" s="1136"/>
      <c r="AK80" s="1136"/>
      <c r="AL80" s="1136"/>
      <c r="AM80" s="1136"/>
      <c r="AN80" s="1136"/>
      <c r="AO80" s="1136"/>
      <c r="AP80" s="1136"/>
      <c r="AQ80" s="1136"/>
      <c r="AR80" s="1202"/>
      <c r="AS80" s="1202"/>
      <c r="AT80" s="1202"/>
      <c r="AU80" s="1202"/>
      <c r="AV80" s="1202"/>
      <c r="AW80" s="1202"/>
      <c r="AX80" s="1202"/>
      <c r="AY80" s="1202"/>
      <c r="AZ80" s="1136"/>
      <c r="BA80" s="1136"/>
      <c r="BB80" s="1136"/>
      <c r="BC80" s="1136"/>
      <c r="BD80" s="1136"/>
      <c r="BE80" s="1136"/>
      <c r="BF80" s="1136"/>
      <c r="BG80" s="1136"/>
      <c r="BH80" s="1136"/>
    </row>
    <row r="81" spans="1:60" ht="19.5">
      <c r="A81" s="529"/>
      <c r="B81" s="1139"/>
      <c r="C81" s="1139"/>
      <c r="D81" s="1142"/>
      <c r="E81" s="1154"/>
      <c r="F81" s="1154"/>
      <c r="G81" s="1154"/>
      <c r="H81" s="1184"/>
      <c r="I81" s="1184"/>
      <c r="J81" s="1184"/>
      <c r="K81" s="1184"/>
      <c r="L81" s="1154"/>
      <c r="M81" s="1154"/>
      <c r="N81" s="1154"/>
      <c r="O81" s="1154"/>
      <c r="P81" s="526"/>
      <c r="Q81" s="633"/>
      <c r="R81" s="1133"/>
      <c r="S81" s="1202"/>
      <c r="T81" s="1202"/>
      <c r="U81" s="1202"/>
      <c r="V81" s="1202"/>
      <c r="W81" s="1202"/>
      <c r="X81" s="1202"/>
      <c r="Y81" s="1202"/>
      <c r="Z81" s="1202"/>
      <c r="AA81" s="1202"/>
      <c r="AB81" s="1202"/>
      <c r="AC81" s="1202"/>
      <c r="AD81" s="1202"/>
      <c r="AE81" s="1202"/>
      <c r="AF81" s="1136"/>
      <c r="AG81" s="1136"/>
      <c r="AH81" s="1136"/>
      <c r="AI81" s="1136"/>
      <c r="AJ81" s="1136"/>
      <c r="AK81" s="1136"/>
      <c r="AL81" s="1136"/>
      <c r="AM81" s="1136"/>
      <c r="AN81" s="1136"/>
      <c r="AO81" s="1136"/>
      <c r="AP81" s="1136"/>
      <c r="AQ81" s="1136"/>
      <c r="AR81" s="1202"/>
      <c r="AS81" s="1202"/>
      <c r="AT81" s="1202"/>
      <c r="AU81" s="1202"/>
      <c r="AV81" s="1202"/>
      <c r="AW81" s="1202"/>
      <c r="AX81" s="1202"/>
      <c r="AY81" s="1202"/>
      <c r="AZ81" s="1136"/>
      <c r="BA81" s="1136"/>
      <c r="BB81" s="1136"/>
      <c r="BC81" s="1136"/>
      <c r="BD81" s="1136"/>
      <c r="BE81" s="1136"/>
      <c r="BF81" s="1136"/>
      <c r="BG81" s="1136"/>
      <c r="BH81" s="1136"/>
    </row>
    <row r="82" spans="1:60" ht="19.5">
      <c r="A82" s="529"/>
      <c r="B82" s="1139"/>
      <c r="C82" s="1139"/>
      <c r="D82" s="1142"/>
      <c r="E82" s="1154"/>
      <c r="F82" s="1154"/>
      <c r="G82" s="1154"/>
      <c r="H82" s="1184"/>
      <c r="I82" s="1184"/>
      <c r="J82" s="1184"/>
      <c r="K82" s="1184"/>
      <c r="L82" s="1154"/>
      <c r="M82" s="1154"/>
      <c r="N82" s="1154"/>
      <c r="O82" s="1154"/>
      <c r="P82" s="526"/>
      <c r="Q82" s="633"/>
      <c r="R82" s="1133"/>
      <c r="S82" s="1202"/>
      <c r="T82" s="1202"/>
      <c r="U82" s="1202"/>
      <c r="V82" s="1202"/>
      <c r="W82" s="1202"/>
      <c r="X82" s="1202"/>
      <c r="Y82" s="1202"/>
      <c r="Z82" s="1202"/>
      <c r="AA82" s="1202"/>
      <c r="AB82" s="1202"/>
      <c r="AC82" s="1202"/>
      <c r="AD82" s="1202"/>
      <c r="AE82" s="1202"/>
      <c r="AF82" s="1136"/>
      <c r="AG82" s="1136"/>
      <c r="AH82" s="1136"/>
      <c r="AI82" s="1136"/>
      <c r="AJ82" s="1136"/>
      <c r="AK82" s="1136"/>
      <c r="AL82" s="1136"/>
      <c r="AM82" s="1136"/>
      <c r="AN82" s="1136"/>
      <c r="AO82" s="1136"/>
      <c r="AP82" s="1136"/>
      <c r="AQ82" s="1136"/>
      <c r="AR82" s="1202"/>
      <c r="AS82" s="1202"/>
      <c r="AT82" s="1202"/>
      <c r="AU82" s="1202"/>
      <c r="AV82" s="1202"/>
      <c r="AW82" s="1202"/>
      <c r="AX82" s="1202"/>
      <c r="AY82" s="1202"/>
      <c r="AZ82" s="1136"/>
      <c r="BA82" s="1136"/>
      <c r="BB82" s="1136"/>
      <c r="BC82" s="1136"/>
      <c r="BD82" s="1136"/>
      <c r="BE82" s="1136"/>
      <c r="BF82" s="1136"/>
      <c r="BG82" s="1136"/>
      <c r="BH82" s="1136"/>
    </row>
    <row r="83" spans="1:60" ht="19.5">
      <c r="A83" s="529"/>
      <c r="B83" s="1139"/>
      <c r="C83" s="1139"/>
      <c r="D83" s="1142"/>
      <c r="E83" s="1154"/>
      <c r="F83" s="1154"/>
      <c r="G83" s="1154"/>
      <c r="H83" s="1184"/>
      <c r="I83" s="1184"/>
      <c r="J83" s="1184"/>
      <c r="K83" s="1184"/>
      <c r="L83" s="1154"/>
      <c r="M83" s="1154"/>
      <c r="N83" s="1154"/>
      <c r="O83" s="1154"/>
      <c r="P83" s="526"/>
      <c r="Q83" s="633"/>
      <c r="R83" s="1133"/>
      <c r="S83" s="1202"/>
      <c r="T83" s="1202"/>
      <c r="U83" s="1202"/>
      <c r="V83" s="1202"/>
      <c r="W83" s="1202"/>
      <c r="X83" s="1202"/>
      <c r="Y83" s="1202"/>
      <c r="Z83" s="1202"/>
      <c r="AA83" s="1202"/>
      <c r="AB83" s="1202"/>
      <c r="AC83" s="1202"/>
      <c r="AD83" s="1202"/>
      <c r="AE83" s="1202"/>
      <c r="AF83" s="1136"/>
      <c r="AG83" s="1136"/>
      <c r="AH83" s="1136"/>
      <c r="AI83" s="1136"/>
      <c r="AJ83" s="1136"/>
      <c r="AK83" s="1136"/>
      <c r="AL83" s="1136"/>
      <c r="AM83" s="1136"/>
      <c r="AN83" s="1136"/>
      <c r="AO83" s="1136"/>
      <c r="AP83" s="1136"/>
      <c r="AQ83" s="1136"/>
      <c r="AR83" s="1202"/>
      <c r="AS83" s="1202"/>
      <c r="AT83" s="1202"/>
      <c r="AU83" s="1202"/>
      <c r="AV83" s="1202"/>
      <c r="AW83" s="1202"/>
      <c r="AX83" s="1202"/>
      <c r="AY83" s="1202"/>
      <c r="AZ83" s="1136"/>
      <c r="BA83" s="1136"/>
      <c r="BB83" s="1136"/>
      <c r="BC83" s="1136"/>
      <c r="BD83" s="1136"/>
      <c r="BE83" s="1136"/>
      <c r="BF83" s="1136"/>
      <c r="BG83" s="1136"/>
      <c r="BH83" s="1136"/>
    </row>
    <row r="84" spans="1:60" ht="20.25" thickBot="1">
      <c r="A84" s="529"/>
      <c r="B84" s="1140"/>
      <c r="C84" s="1140"/>
      <c r="D84" s="1143"/>
      <c r="E84" s="1155"/>
      <c r="F84" s="1155"/>
      <c r="G84" s="1155"/>
      <c r="H84" s="1185"/>
      <c r="I84" s="1185"/>
      <c r="J84" s="1185"/>
      <c r="K84" s="1185"/>
      <c r="L84" s="1155"/>
      <c r="M84" s="1155"/>
      <c r="N84" s="1155"/>
      <c r="O84" s="1155"/>
      <c r="P84" s="526"/>
      <c r="Q84" s="634"/>
      <c r="R84" s="1134"/>
      <c r="S84" s="1203"/>
      <c r="T84" s="1203"/>
      <c r="U84" s="1203"/>
      <c r="V84" s="1203"/>
      <c r="W84" s="1203"/>
      <c r="X84" s="1203"/>
      <c r="Y84" s="1203"/>
      <c r="Z84" s="1203"/>
      <c r="AA84" s="1203"/>
      <c r="AB84" s="1203"/>
      <c r="AC84" s="1203"/>
      <c r="AD84" s="1203"/>
      <c r="AE84" s="1203"/>
      <c r="AF84" s="1137"/>
      <c r="AG84" s="1137"/>
      <c r="AH84" s="1137"/>
      <c r="AI84" s="1137"/>
      <c r="AJ84" s="1137"/>
      <c r="AK84" s="1137"/>
      <c r="AL84" s="1137"/>
      <c r="AM84" s="1137"/>
      <c r="AN84" s="1137"/>
      <c r="AO84" s="1137"/>
      <c r="AP84" s="1137"/>
      <c r="AQ84" s="1137"/>
      <c r="AR84" s="1203"/>
      <c r="AS84" s="1203"/>
      <c r="AT84" s="1203"/>
      <c r="AU84" s="1203"/>
      <c r="AV84" s="1203"/>
      <c r="AW84" s="1203"/>
      <c r="AX84" s="1203"/>
      <c r="AY84" s="1203"/>
      <c r="AZ84" s="1137"/>
      <c r="BA84" s="1137"/>
      <c r="BB84" s="1137"/>
      <c r="BC84" s="1137"/>
      <c r="BD84" s="1137"/>
      <c r="BE84" s="1137"/>
      <c r="BF84" s="1137"/>
      <c r="BG84" s="1137"/>
      <c r="BH84" s="1137"/>
    </row>
    <row r="85" spans="1:60" ht="45" customHeight="1" thickBot="1">
      <c r="A85" s="529"/>
      <c r="B85" s="635">
        <v>1</v>
      </c>
      <c r="C85" s="566" t="s">
        <v>589</v>
      </c>
      <c r="D85" s="613" t="s">
        <v>590</v>
      </c>
      <c r="E85" s="541" t="s">
        <v>503</v>
      </c>
      <c r="F85" s="541">
        <v>3</v>
      </c>
      <c r="G85" s="542">
        <f t="shared" ref="G85:G90" si="4">SUM(H85:L85)</f>
        <v>20</v>
      </c>
      <c r="H85" s="543">
        <v>20</v>
      </c>
      <c r="I85" s="543"/>
      <c r="J85" s="543"/>
      <c r="K85" s="550"/>
      <c r="L85" s="636"/>
      <c r="M85" s="637"/>
      <c r="N85" s="638">
        <v>5</v>
      </c>
      <c r="O85" s="639"/>
      <c r="P85" s="526"/>
      <c r="Q85" s="640"/>
      <c r="R85" s="548" t="str">
        <f t="shared" ref="R85:R114" si="5">C85</f>
        <v>Teoria i praktyka studiów nad bezpieczeństwem</v>
      </c>
      <c r="S85" s="549" t="s">
        <v>56</v>
      </c>
      <c r="T85" s="549" t="s">
        <v>56</v>
      </c>
      <c r="U85" s="549" t="s">
        <v>56</v>
      </c>
      <c r="V85" s="549"/>
      <c r="W85" s="549"/>
      <c r="X85" s="549"/>
      <c r="Y85" s="549"/>
      <c r="Z85" s="549"/>
      <c r="AA85" s="549" t="s">
        <v>56</v>
      </c>
      <c r="AB85" s="549"/>
      <c r="AC85" s="549" t="s">
        <v>56</v>
      </c>
      <c r="AD85" s="549"/>
      <c r="AE85" s="549"/>
      <c r="AF85" s="571" t="s">
        <v>56</v>
      </c>
      <c r="AG85" s="571"/>
      <c r="AH85" s="571" t="s">
        <v>56</v>
      </c>
      <c r="AI85" s="571"/>
      <c r="AJ85" s="571"/>
      <c r="AK85" s="571"/>
      <c r="AL85" s="571"/>
      <c r="AM85" s="571"/>
      <c r="AN85" s="571"/>
      <c r="AO85" s="571"/>
      <c r="AP85" s="571"/>
      <c r="AQ85" s="571"/>
      <c r="AR85" s="549"/>
      <c r="AS85" s="549" t="s">
        <v>56</v>
      </c>
      <c r="AT85" s="549"/>
      <c r="AU85" s="549" t="s">
        <v>56</v>
      </c>
      <c r="AV85" s="549"/>
      <c r="AW85" s="549"/>
      <c r="AX85" s="549"/>
      <c r="AY85" s="549" t="s">
        <v>56</v>
      </c>
      <c r="AZ85" s="549" t="s">
        <v>56</v>
      </c>
      <c r="BA85" s="549"/>
      <c r="BB85" s="549"/>
      <c r="BC85" s="549"/>
      <c r="BD85" s="549"/>
      <c r="BE85" s="549"/>
      <c r="BF85" s="549" t="s">
        <v>56</v>
      </c>
      <c r="BG85" s="549"/>
      <c r="BH85" s="549" t="s">
        <v>56</v>
      </c>
    </row>
    <row r="86" spans="1:60" ht="45" customHeight="1" thickBot="1">
      <c r="A86" s="529"/>
      <c r="B86" s="635">
        <v>2</v>
      </c>
      <c r="C86" s="641" t="s">
        <v>194</v>
      </c>
      <c r="D86" s="642" t="s">
        <v>539</v>
      </c>
      <c r="E86" s="643" t="s">
        <v>500</v>
      </c>
      <c r="F86" s="643">
        <v>3</v>
      </c>
      <c r="G86" s="542">
        <f t="shared" si="4"/>
        <v>40</v>
      </c>
      <c r="H86" s="644">
        <v>20</v>
      </c>
      <c r="I86" s="644"/>
      <c r="J86" s="644"/>
      <c r="K86" s="645">
        <v>20</v>
      </c>
      <c r="L86" s="646"/>
      <c r="M86" s="647">
        <v>5</v>
      </c>
      <c r="N86" s="644"/>
      <c r="O86" s="648"/>
      <c r="P86" s="526"/>
      <c r="Q86" s="632"/>
      <c r="R86" s="548" t="str">
        <f t="shared" si="5"/>
        <v>Współczesne teorie socjologiczne</v>
      </c>
      <c r="S86" s="549" t="s">
        <v>56</v>
      </c>
      <c r="T86" s="549"/>
      <c r="U86" s="549" t="s">
        <v>56</v>
      </c>
      <c r="V86" s="549"/>
      <c r="W86" s="549"/>
      <c r="X86" s="549"/>
      <c r="Y86" s="549"/>
      <c r="Z86" s="549" t="s">
        <v>56</v>
      </c>
      <c r="AA86" s="549"/>
      <c r="AB86" s="549"/>
      <c r="AC86" s="549"/>
      <c r="AD86" s="549"/>
      <c r="AE86" s="549" t="s">
        <v>56</v>
      </c>
      <c r="AF86" s="571"/>
      <c r="AG86" s="571" t="s">
        <v>56</v>
      </c>
      <c r="AH86" s="571"/>
      <c r="AI86" s="571"/>
      <c r="AJ86" s="571"/>
      <c r="AK86" s="571" t="s">
        <v>56</v>
      </c>
      <c r="AL86" s="571"/>
      <c r="AM86" s="571"/>
      <c r="AN86" s="571" t="s">
        <v>56</v>
      </c>
      <c r="AO86" s="571" t="s">
        <v>56</v>
      </c>
      <c r="AP86" s="571"/>
      <c r="AQ86" s="571"/>
      <c r="AR86" s="549"/>
      <c r="AS86" s="549"/>
      <c r="AT86" s="549"/>
      <c r="AU86" s="549" t="s">
        <v>56</v>
      </c>
      <c r="AV86" s="549"/>
      <c r="AW86" s="549" t="s">
        <v>56</v>
      </c>
      <c r="AX86" s="549"/>
      <c r="AY86" s="549"/>
      <c r="AZ86" s="549" t="s">
        <v>56</v>
      </c>
      <c r="BA86" s="549"/>
      <c r="BB86" s="549"/>
      <c r="BC86" s="549" t="s">
        <v>56</v>
      </c>
      <c r="BD86" s="549"/>
      <c r="BE86" s="549" t="s">
        <v>56</v>
      </c>
      <c r="BF86" s="549" t="s">
        <v>56</v>
      </c>
      <c r="BG86" s="549"/>
      <c r="BH86" s="549"/>
    </row>
    <row r="87" spans="1:60" ht="45" customHeight="1" thickBot="1">
      <c r="A87" s="529"/>
      <c r="B87" s="635">
        <v>3</v>
      </c>
      <c r="C87" s="641" t="s">
        <v>783</v>
      </c>
      <c r="D87" s="613" t="s">
        <v>590</v>
      </c>
      <c r="E87" s="643" t="s">
        <v>34</v>
      </c>
      <c r="F87" s="643">
        <v>3</v>
      </c>
      <c r="G87" s="542">
        <f t="shared" si="4"/>
        <v>20</v>
      </c>
      <c r="H87" s="645">
        <v>20</v>
      </c>
      <c r="I87" s="644"/>
      <c r="J87" s="644"/>
      <c r="K87" s="645"/>
      <c r="L87" s="646"/>
      <c r="M87" s="647"/>
      <c r="N87" s="644"/>
      <c r="O87" s="648">
        <v>4</v>
      </c>
      <c r="P87" s="526"/>
      <c r="Q87" s="632"/>
      <c r="R87" s="548" t="str">
        <f t="shared" si="5"/>
        <v>Ekonomia</v>
      </c>
      <c r="S87" s="549"/>
      <c r="T87" s="549"/>
      <c r="U87" s="549"/>
      <c r="V87" s="549"/>
      <c r="W87" s="549" t="s">
        <v>56</v>
      </c>
      <c r="X87" s="549"/>
      <c r="Y87" s="549" t="s">
        <v>56</v>
      </c>
      <c r="Z87" s="549"/>
      <c r="AA87" s="549"/>
      <c r="AB87" s="549" t="s">
        <v>56</v>
      </c>
      <c r="AC87" s="549"/>
      <c r="AD87" s="549" t="s">
        <v>56</v>
      </c>
      <c r="AE87" s="549"/>
      <c r="AF87" s="571" t="s">
        <v>56</v>
      </c>
      <c r="AG87" s="571" t="s">
        <v>56</v>
      </c>
      <c r="AH87" s="571"/>
      <c r="AI87" s="571" t="s">
        <v>56</v>
      </c>
      <c r="AJ87" s="571" t="s">
        <v>56</v>
      </c>
      <c r="AK87" s="571"/>
      <c r="AL87" s="571"/>
      <c r="AM87" s="571" t="s">
        <v>56</v>
      </c>
      <c r="AN87" s="571"/>
      <c r="AO87" s="571"/>
      <c r="AP87" s="571"/>
      <c r="AQ87" s="571"/>
      <c r="AR87" s="549"/>
      <c r="AS87" s="549"/>
      <c r="AT87" s="549"/>
      <c r="AU87" s="549"/>
      <c r="AV87" s="549"/>
      <c r="AW87" s="549" t="s">
        <v>56</v>
      </c>
      <c r="AX87" s="549" t="s">
        <v>56</v>
      </c>
      <c r="AY87" s="549"/>
      <c r="AZ87" s="549" t="s">
        <v>56</v>
      </c>
      <c r="BA87" s="549"/>
      <c r="BB87" s="549"/>
      <c r="BC87" s="549"/>
      <c r="BD87" s="549"/>
      <c r="BE87" s="549" t="s">
        <v>56</v>
      </c>
      <c r="BF87" s="549"/>
      <c r="BG87" s="549" t="s">
        <v>56</v>
      </c>
      <c r="BH87" s="549"/>
    </row>
    <row r="88" spans="1:60" ht="45" customHeight="1" thickBot="1">
      <c r="A88" s="529"/>
      <c r="B88" s="635">
        <v>4</v>
      </c>
      <c r="C88" s="572" t="s">
        <v>145</v>
      </c>
      <c r="D88" s="540" t="s">
        <v>510</v>
      </c>
      <c r="E88" s="541" t="s">
        <v>503</v>
      </c>
      <c r="F88" s="541">
        <v>3</v>
      </c>
      <c r="G88" s="542">
        <f t="shared" si="4"/>
        <v>20</v>
      </c>
      <c r="H88" s="543"/>
      <c r="I88" s="543"/>
      <c r="J88" s="543">
        <v>20</v>
      </c>
      <c r="K88" s="550"/>
      <c r="L88" s="636"/>
      <c r="M88" s="546">
        <v>4</v>
      </c>
      <c r="N88" s="644"/>
      <c r="O88" s="648"/>
      <c r="P88" s="526"/>
      <c r="Q88" s="632"/>
      <c r="R88" s="548" t="str">
        <f t="shared" si="5"/>
        <v>Seminarium magisterskie</v>
      </c>
      <c r="S88" s="549"/>
      <c r="T88" s="549"/>
      <c r="U88" s="549"/>
      <c r="V88" s="549"/>
      <c r="W88" s="549"/>
      <c r="X88" s="549"/>
      <c r="Y88" s="549"/>
      <c r="Z88" s="549"/>
      <c r="AA88" s="549"/>
      <c r="AB88" s="549"/>
      <c r="AC88" s="549"/>
      <c r="AD88" s="549"/>
      <c r="AE88" s="549"/>
      <c r="AF88" s="571"/>
      <c r="AG88" s="571"/>
      <c r="AH88" s="571"/>
      <c r="AI88" s="571"/>
      <c r="AJ88" s="571"/>
      <c r="AK88" s="571"/>
      <c r="AL88" s="571"/>
      <c r="AM88" s="571"/>
      <c r="AN88" s="571"/>
      <c r="AO88" s="571"/>
      <c r="AP88" s="571"/>
      <c r="AQ88" s="571"/>
      <c r="AR88" s="549"/>
      <c r="AS88" s="549"/>
      <c r="AT88" s="549"/>
      <c r="AU88" s="549"/>
      <c r="AV88" s="549"/>
      <c r="AW88" s="549"/>
      <c r="AX88" s="549"/>
      <c r="AY88" s="549"/>
      <c r="AZ88" s="549"/>
      <c r="BA88" s="549"/>
      <c r="BB88" s="549"/>
      <c r="BC88" s="549"/>
      <c r="BD88" s="549"/>
      <c r="BE88" s="549"/>
      <c r="BF88" s="549" t="s">
        <v>56</v>
      </c>
      <c r="BG88" s="549" t="s">
        <v>56</v>
      </c>
      <c r="BH88" s="549"/>
    </row>
    <row r="89" spans="1:60" ht="45" customHeight="1" thickBot="1">
      <c r="A89" s="649"/>
      <c r="B89" s="635">
        <v>5</v>
      </c>
      <c r="C89" s="650" t="s">
        <v>89</v>
      </c>
      <c r="D89" s="601"/>
      <c r="E89" s="541" t="s">
        <v>34</v>
      </c>
      <c r="F89" s="601">
        <v>2.2999999999999998</v>
      </c>
      <c r="G89" s="601">
        <f>SUM(H89:L89)</f>
        <v>20</v>
      </c>
      <c r="H89" s="603"/>
      <c r="I89" s="603"/>
      <c r="J89" s="603"/>
      <c r="K89" s="603">
        <v>20</v>
      </c>
      <c r="L89" s="604"/>
      <c r="M89" s="605">
        <v>3</v>
      </c>
      <c r="N89" s="603"/>
      <c r="O89" s="606"/>
      <c r="P89" s="603"/>
      <c r="Q89" s="606"/>
      <c r="R89" s="649" t="str">
        <f>C89</f>
        <v>Lektorat z nowożytnego języka obcego</v>
      </c>
      <c r="S89" s="549"/>
      <c r="T89" s="549"/>
      <c r="U89" s="549"/>
      <c r="V89" s="549"/>
      <c r="W89" s="549"/>
      <c r="X89" s="549"/>
      <c r="Y89" s="549"/>
      <c r="Z89" s="549"/>
      <c r="AA89" s="549"/>
      <c r="AB89" s="549"/>
      <c r="AC89" s="549"/>
      <c r="AD89" s="549"/>
      <c r="AE89" s="549" t="s">
        <v>56</v>
      </c>
      <c r="AF89" s="571"/>
      <c r="AG89" s="571"/>
      <c r="AH89" s="571"/>
      <c r="AI89" s="571"/>
      <c r="AJ89" s="571"/>
      <c r="AK89" s="571" t="s">
        <v>56</v>
      </c>
      <c r="AL89" s="571" t="s">
        <v>56</v>
      </c>
      <c r="AM89" s="571"/>
      <c r="AN89" s="571" t="s">
        <v>56</v>
      </c>
      <c r="AO89" s="571" t="s">
        <v>56</v>
      </c>
      <c r="AP89" s="571" t="s">
        <v>56</v>
      </c>
      <c r="AQ89" s="571" t="s">
        <v>56</v>
      </c>
      <c r="AR89" s="549" t="s">
        <v>56</v>
      </c>
      <c r="AS89" s="549"/>
      <c r="AT89" s="549"/>
      <c r="AU89" s="549"/>
      <c r="AV89" s="549"/>
      <c r="AW89" s="549" t="s">
        <v>56</v>
      </c>
      <c r="AX89" s="549"/>
      <c r="AY89" s="549"/>
      <c r="AZ89" s="549"/>
      <c r="BA89" s="549"/>
      <c r="BB89" s="549"/>
      <c r="BC89" s="549" t="s">
        <v>56</v>
      </c>
      <c r="BD89" s="549"/>
      <c r="BE89" s="549" t="s">
        <v>56</v>
      </c>
      <c r="BF89" s="549"/>
      <c r="BG89" s="549"/>
      <c r="BH89" s="649"/>
    </row>
    <row r="90" spans="1:60" ht="45" customHeight="1" thickBot="1">
      <c r="A90" s="529"/>
      <c r="B90" s="635" t="s">
        <v>784</v>
      </c>
      <c r="C90" s="566" t="s">
        <v>592</v>
      </c>
      <c r="D90" s="540"/>
      <c r="E90" s="541" t="s">
        <v>503</v>
      </c>
      <c r="F90" s="541">
        <v>3</v>
      </c>
      <c r="G90" s="542">
        <f t="shared" si="4"/>
        <v>60</v>
      </c>
      <c r="H90" s="645">
        <v>20</v>
      </c>
      <c r="I90" s="543"/>
      <c r="J90" s="543"/>
      <c r="K90" s="554">
        <v>40</v>
      </c>
      <c r="L90" s="651"/>
      <c r="M90" s="546"/>
      <c r="N90" s="543">
        <v>9</v>
      </c>
      <c r="O90" s="547"/>
      <c r="P90" s="526"/>
      <c r="Q90" s="527"/>
      <c r="R90" s="548" t="str">
        <f t="shared" si="5"/>
        <v>Przedmioty specjalnościowe (kontynuacja)</v>
      </c>
      <c r="S90" s="549"/>
      <c r="T90" s="549"/>
      <c r="U90" s="549"/>
      <c r="V90" s="549"/>
      <c r="W90" s="549"/>
      <c r="X90" s="549"/>
      <c r="Y90" s="549"/>
      <c r="Z90" s="549"/>
      <c r="AA90" s="549"/>
      <c r="AB90" s="549"/>
      <c r="AC90" s="549"/>
      <c r="AD90" s="549"/>
      <c r="AE90" s="549"/>
      <c r="AF90" s="571"/>
      <c r="AG90" s="571"/>
      <c r="AH90" s="571"/>
      <c r="AI90" s="571"/>
      <c r="AJ90" s="571"/>
      <c r="AK90" s="571"/>
      <c r="AL90" s="571"/>
      <c r="AM90" s="571"/>
      <c r="AN90" s="571"/>
      <c r="AO90" s="571"/>
      <c r="AP90" s="571"/>
      <c r="AQ90" s="571"/>
      <c r="AR90" s="549"/>
      <c r="AS90" s="549"/>
      <c r="AT90" s="549"/>
      <c r="AU90" s="549"/>
      <c r="AV90" s="549"/>
      <c r="AW90" s="549"/>
      <c r="AX90" s="549"/>
      <c r="AY90" s="549"/>
      <c r="AZ90" s="549" t="s">
        <v>56</v>
      </c>
      <c r="BA90" s="549"/>
      <c r="BB90" s="549"/>
      <c r="BC90" s="549" t="s">
        <v>56</v>
      </c>
      <c r="BD90" s="549"/>
      <c r="BE90" s="549"/>
      <c r="BF90" s="549" t="s">
        <v>56</v>
      </c>
      <c r="BG90" s="549"/>
      <c r="BH90" s="549"/>
    </row>
    <row r="91" spans="1:60" ht="21" hidden="1" thickBot="1">
      <c r="A91" s="529"/>
      <c r="B91" s="582"/>
      <c r="C91" s="652" t="s">
        <v>517</v>
      </c>
      <c r="D91" s="584"/>
      <c r="E91" s="585"/>
      <c r="F91" s="585"/>
      <c r="G91" s="585"/>
      <c r="H91" s="586"/>
      <c r="I91" s="586"/>
      <c r="J91" s="586"/>
      <c r="K91" s="586"/>
      <c r="L91" s="596"/>
      <c r="M91" s="587"/>
      <c r="N91" s="586"/>
      <c r="O91" s="588"/>
      <c r="P91" s="526"/>
      <c r="Q91" s="527"/>
      <c r="R91" s="653" t="str">
        <f>C91</f>
        <v>Specjalność: Socjologia bezpieczeństwa militarnego</v>
      </c>
      <c r="S91" s="592"/>
      <c r="T91" s="592"/>
      <c r="U91" s="592"/>
      <c r="V91" s="592"/>
      <c r="W91" s="592"/>
      <c r="X91" s="592"/>
      <c r="Y91" s="592"/>
      <c r="Z91" s="592"/>
      <c r="AA91" s="592"/>
      <c r="AB91" s="592"/>
      <c r="AC91" s="592"/>
      <c r="AD91" s="592"/>
      <c r="AE91" s="592"/>
      <c r="AF91" s="592"/>
      <c r="AG91" s="592"/>
      <c r="AH91" s="592"/>
      <c r="AI91" s="592"/>
      <c r="AJ91" s="592"/>
      <c r="AK91" s="592"/>
      <c r="AL91" s="592"/>
      <c r="AM91" s="592"/>
      <c r="AN91" s="592"/>
      <c r="AO91" s="592"/>
      <c r="AP91" s="592"/>
      <c r="AQ91" s="592"/>
      <c r="AR91" s="592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92"/>
      <c r="BF91" s="592"/>
      <c r="BG91" s="592"/>
      <c r="BH91" s="592"/>
    </row>
    <row r="92" spans="1:60" ht="54.75" hidden="1" thickBot="1">
      <c r="A92" s="529"/>
      <c r="B92" s="654">
        <v>6</v>
      </c>
      <c r="C92" s="622" t="s">
        <v>593</v>
      </c>
      <c r="D92" s="540" t="s">
        <v>502</v>
      </c>
      <c r="E92" s="541" t="s">
        <v>503</v>
      </c>
      <c r="F92" s="541">
        <v>3</v>
      </c>
      <c r="G92" s="542">
        <f>SUM(H92:L92)</f>
        <v>20</v>
      </c>
      <c r="H92" s="543"/>
      <c r="I92" s="543"/>
      <c r="J92" s="543"/>
      <c r="K92" s="645">
        <v>20</v>
      </c>
      <c r="L92" s="655"/>
      <c r="M92" s="546"/>
      <c r="N92" s="543">
        <v>3</v>
      </c>
      <c r="O92" s="547"/>
      <c r="P92" s="526"/>
      <c r="Q92" s="527"/>
      <c r="R92" s="548" t="str">
        <f>C92</f>
        <v>Trening psychomotoryczny w służbach specjalnych</v>
      </c>
      <c r="S92" s="549"/>
      <c r="T92" s="549"/>
      <c r="U92" s="549"/>
      <c r="V92" s="549" t="s">
        <v>56</v>
      </c>
      <c r="W92" s="549"/>
      <c r="X92" s="549" t="s">
        <v>56</v>
      </c>
      <c r="Y92" s="549"/>
      <c r="Z92" s="549"/>
      <c r="AA92" s="549" t="s">
        <v>56</v>
      </c>
      <c r="AB92" s="549"/>
      <c r="AC92" s="549"/>
      <c r="AD92" s="549"/>
      <c r="AE92" s="549"/>
      <c r="AF92" s="571"/>
      <c r="AG92" s="571"/>
      <c r="AH92" s="571"/>
      <c r="AI92" s="571"/>
      <c r="AJ92" s="571" t="s">
        <v>56</v>
      </c>
      <c r="AK92" s="571" t="s">
        <v>56</v>
      </c>
      <c r="AL92" s="571"/>
      <c r="AM92" s="571"/>
      <c r="AN92" s="571"/>
      <c r="AO92" s="571"/>
      <c r="AP92" s="571"/>
      <c r="AQ92" s="571"/>
      <c r="AR92" s="549" t="s">
        <v>56</v>
      </c>
      <c r="AS92" s="549"/>
      <c r="AT92" s="549"/>
      <c r="AU92" s="549"/>
      <c r="AV92" s="549" t="s">
        <v>56</v>
      </c>
      <c r="AW92" s="549"/>
      <c r="AX92" s="549" t="s">
        <v>56</v>
      </c>
      <c r="AY92" s="549"/>
      <c r="AZ92" s="549"/>
      <c r="BA92" s="549"/>
      <c r="BB92" s="549"/>
      <c r="BC92" s="549" t="s">
        <v>56</v>
      </c>
      <c r="BD92" s="549"/>
      <c r="BE92" s="549"/>
      <c r="BF92" s="549" t="s">
        <v>56</v>
      </c>
      <c r="BG92" s="549"/>
      <c r="BH92" s="549"/>
    </row>
    <row r="93" spans="1:60" ht="21" hidden="1" thickBot="1">
      <c r="A93" s="529"/>
      <c r="B93" s="654">
        <v>7</v>
      </c>
      <c r="C93" s="573" t="s">
        <v>594</v>
      </c>
      <c r="D93" s="594" t="s">
        <v>520</v>
      </c>
      <c r="E93" s="541" t="s">
        <v>503</v>
      </c>
      <c r="F93" s="541">
        <v>3</v>
      </c>
      <c r="G93" s="542">
        <f>SUM(H93:L93)</f>
        <v>20</v>
      </c>
      <c r="H93" s="543"/>
      <c r="I93" s="543"/>
      <c r="J93" s="543"/>
      <c r="K93" s="645">
        <v>20</v>
      </c>
      <c r="L93" s="655"/>
      <c r="M93" s="546"/>
      <c r="N93" s="543">
        <v>3</v>
      </c>
      <c r="O93" s="547"/>
      <c r="P93" s="526"/>
      <c r="Q93" s="527"/>
      <c r="R93" s="548" t="str">
        <f t="shared" ref="R93:R94" si="6">C93</f>
        <v xml:space="preserve">Negocjacje w sytuacjach kryzysowych </v>
      </c>
      <c r="S93" s="549"/>
      <c r="T93" s="549"/>
      <c r="U93" s="549"/>
      <c r="V93" s="549"/>
      <c r="W93" s="549" t="s">
        <v>56</v>
      </c>
      <c r="X93" s="549"/>
      <c r="Y93" s="549" t="s">
        <v>56</v>
      </c>
      <c r="Z93" s="549"/>
      <c r="AA93" s="549"/>
      <c r="AB93" s="549"/>
      <c r="AC93" s="549"/>
      <c r="AD93" s="549"/>
      <c r="AE93" s="549"/>
      <c r="AF93" s="571"/>
      <c r="AG93" s="571"/>
      <c r="AH93" s="571"/>
      <c r="AI93" s="571" t="s">
        <v>56</v>
      </c>
      <c r="AJ93" s="571"/>
      <c r="AK93" s="571"/>
      <c r="AL93" s="571" t="s">
        <v>56</v>
      </c>
      <c r="AM93" s="571"/>
      <c r="AN93" s="571"/>
      <c r="AO93" s="571"/>
      <c r="AP93" s="571"/>
      <c r="AQ93" s="571"/>
      <c r="AR93" s="549"/>
      <c r="AS93" s="549" t="s">
        <v>56</v>
      </c>
      <c r="AT93" s="549"/>
      <c r="AU93" s="549" t="s">
        <v>56</v>
      </c>
      <c r="AV93" s="549"/>
      <c r="AW93" s="549"/>
      <c r="AX93" s="549"/>
      <c r="AY93" s="549"/>
      <c r="AZ93" s="549"/>
      <c r="BA93" s="549"/>
      <c r="BB93" s="549"/>
      <c r="BC93" s="549" t="s">
        <v>56</v>
      </c>
      <c r="BD93" s="549"/>
      <c r="BE93" s="549"/>
      <c r="BF93" s="549" t="s">
        <v>56</v>
      </c>
      <c r="BG93" s="549"/>
      <c r="BH93" s="549"/>
    </row>
    <row r="94" spans="1:60" ht="54.75" hidden="1" thickBot="1">
      <c r="A94" s="529"/>
      <c r="B94" s="654">
        <v>8</v>
      </c>
      <c r="C94" s="553" t="s">
        <v>595</v>
      </c>
      <c r="D94" s="540" t="s">
        <v>596</v>
      </c>
      <c r="E94" s="541" t="s">
        <v>503</v>
      </c>
      <c r="F94" s="541">
        <v>3</v>
      </c>
      <c r="G94" s="542">
        <f>SUM(H94:L94)</f>
        <v>20</v>
      </c>
      <c r="H94" s="645">
        <v>20</v>
      </c>
      <c r="I94" s="543"/>
      <c r="J94" s="543"/>
      <c r="K94" s="543"/>
      <c r="L94" s="655"/>
      <c r="M94" s="546"/>
      <c r="N94" s="543">
        <v>3</v>
      </c>
      <c r="O94" s="547"/>
      <c r="P94" s="526"/>
      <c r="Q94" s="527"/>
      <c r="R94" s="548" t="str">
        <f t="shared" si="6"/>
        <v>Globalizacja i problemy społeczne współczesnego świata</v>
      </c>
      <c r="S94" s="549" t="s">
        <v>56</v>
      </c>
      <c r="T94" s="549"/>
      <c r="U94" s="549"/>
      <c r="V94" s="549" t="s">
        <v>56</v>
      </c>
      <c r="W94" s="549"/>
      <c r="X94" s="549"/>
      <c r="Y94" s="549"/>
      <c r="Z94" s="549" t="s">
        <v>56</v>
      </c>
      <c r="AA94" s="549"/>
      <c r="AB94" s="549"/>
      <c r="AC94" s="549"/>
      <c r="AD94" s="549"/>
      <c r="AE94" s="549"/>
      <c r="AF94" s="571" t="s">
        <v>56</v>
      </c>
      <c r="AG94" s="571"/>
      <c r="AH94" s="571" t="s">
        <v>56</v>
      </c>
      <c r="AI94" s="571"/>
      <c r="AJ94" s="571"/>
      <c r="AK94" s="571"/>
      <c r="AL94" s="571"/>
      <c r="AM94" s="571"/>
      <c r="AN94" s="571"/>
      <c r="AO94" s="571"/>
      <c r="AP94" s="571"/>
      <c r="AQ94" s="571"/>
      <c r="AR94" s="549"/>
      <c r="AS94" s="549"/>
      <c r="AT94" s="549"/>
      <c r="AU94" s="549"/>
      <c r="AV94" s="549"/>
      <c r="AW94" s="549" t="s">
        <v>56</v>
      </c>
      <c r="AX94" s="549"/>
      <c r="AY94" s="549" t="s">
        <v>56</v>
      </c>
      <c r="AZ94" s="549" t="s">
        <v>56</v>
      </c>
      <c r="BA94" s="549"/>
      <c r="BB94" s="549"/>
      <c r="BC94" s="549"/>
      <c r="BD94" s="549"/>
      <c r="BE94" s="549"/>
      <c r="BF94" s="549" t="s">
        <v>56</v>
      </c>
      <c r="BG94" s="549"/>
      <c r="BH94" s="549"/>
    </row>
    <row r="95" spans="1:60" ht="21" thickBot="1">
      <c r="A95" s="656"/>
      <c r="B95" s="657"/>
      <c r="C95" s="652" t="s">
        <v>775</v>
      </c>
      <c r="D95" s="658"/>
      <c r="E95" s="659"/>
      <c r="F95" s="659"/>
      <c r="G95" s="659"/>
      <c r="H95" s="660"/>
      <c r="I95" s="660"/>
      <c r="J95" s="660"/>
      <c r="K95" s="660"/>
      <c r="L95" s="661"/>
      <c r="M95" s="662"/>
      <c r="N95" s="660"/>
      <c r="O95" s="663"/>
      <c r="P95" s="664"/>
      <c r="Q95" s="656"/>
      <c r="R95" s="665" t="str">
        <f>C95</f>
        <v>Specjalność: Zarządzanie strukturami logistycznymi</v>
      </c>
      <c r="S95" s="666"/>
      <c r="T95" s="666"/>
      <c r="U95" s="666"/>
      <c r="V95" s="666"/>
      <c r="W95" s="666"/>
      <c r="X95" s="666"/>
      <c r="Y95" s="666"/>
      <c r="Z95" s="666"/>
      <c r="AA95" s="666"/>
      <c r="AB95" s="666"/>
      <c r="AC95" s="666"/>
      <c r="AD95" s="666"/>
      <c r="AE95" s="666"/>
      <c r="AF95" s="666"/>
      <c r="AG95" s="666"/>
      <c r="AH95" s="666"/>
      <c r="AI95" s="666"/>
      <c r="AJ95" s="666"/>
      <c r="AK95" s="666"/>
      <c r="AL95" s="666"/>
      <c r="AM95" s="666"/>
      <c r="AN95" s="666"/>
      <c r="AO95" s="666"/>
      <c r="AP95" s="666"/>
      <c r="AQ95" s="666"/>
      <c r="AR95" s="666"/>
      <c r="AS95" s="666"/>
      <c r="AT95" s="666"/>
      <c r="AU95" s="666"/>
      <c r="AV95" s="666"/>
      <c r="AW95" s="666"/>
      <c r="AX95" s="666"/>
      <c r="AY95" s="666"/>
      <c r="AZ95" s="666"/>
      <c r="BA95" s="666"/>
      <c r="BB95" s="666"/>
      <c r="BC95" s="666"/>
      <c r="BD95" s="666"/>
      <c r="BE95" s="666"/>
      <c r="BF95" s="666"/>
      <c r="BG95" s="666"/>
      <c r="BH95" s="666"/>
    </row>
    <row r="96" spans="1:60" ht="45" customHeight="1" thickBot="1">
      <c r="A96" s="667"/>
      <c r="B96" s="654">
        <v>6</v>
      </c>
      <c r="C96" s="668" t="s">
        <v>785</v>
      </c>
      <c r="D96" s="668" t="s">
        <v>786</v>
      </c>
      <c r="E96" s="669" t="s">
        <v>503</v>
      </c>
      <c r="F96" s="669">
        <v>3</v>
      </c>
      <c r="G96" s="670">
        <f>SUM(H96:L96)</f>
        <v>20</v>
      </c>
      <c r="H96" s="671"/>
      <c r="I96" s="671"/>
      <c r="J96" s="671"/>
      <c r="K96" s="672">
        <v>20</v>
      </c>
      <c r="L96" s="673"/>
      <c r="M96" s="674"/>
      <c r="N96" s="672">
        <v>3</v>
      </c>
      <c r="O96" s="675"/>
      <c r="P96" s="676"/>
      <c r="Q96" s="667"/>
      <c r="R96" s="677" t="str">
        <f>C96</f>
        <v>Kultura korporacyjna</v>
      </c>
      <c r="S96" s="678"/>
      <c r="T96" s="678"/>
      <c r="U96" s="678"/>
      <c r="V96" s="678"/>
      <c r="W96" s="678"/>
      <c r="X96" s="678"/>
      <c r="Y96" s="678"/>
      <c r="Z96" s="678"/>
      <c r="AA96" s="678" t="s">
        <v>56</v>
      </c>
      <c r="AB96" s="678"/>
      <c r="AC96" s="678"/>
      <c r="AD96" s="678"/>
      <c r="AE96" s="678" t="s">
        <v>56</v>
      </c>
      <c r="AF96" s="679"/>
      <c r="AG96" s="679"/>
      <c r="AH96" s="679"/>
      <c r="AI96" s="679"/>
      <c r="AJ96" s="679"/>
      <c r="AK96" s="679"/>
      <c r="AL96" s="679"/>
      <c r="AM96" s="679"/>
      <c r="AN96" s="679"/>
      <c r="AO96" s="679" t="s">
        <v>56</v>
      </c>
      <c r="AP96" s="679"/>
      <c r="AQ96" s="679" t="s">
        <v>56</v>
      </c>
      <c r="AR96" s="678"/>
      <c r="AS96" s="678"/>
      <c r="AT96" s="678"/>
      <c r="AU96" s="678" t="s">
        <v>56</v>
      </c>
      <c r="AV96" s="678"/>
      <c r="AW96" s="678"/>
      <c r="AX96" s="678"/>
      <c r="AY96" s="678" t="s">
        <v>56</v>
      </c>
      <c r="AZ96" s="678"/>
      <c r="BA96" s="678"/>
      <c r="BB96" s="678"/>
      <c r="BC96" s="678" t="s">
        <v>56</v>
      </c>
      <c r="BD96" s="678"/>
      <c r="BE96" s="678"/>
      <c r="BF96" s="678" t="s">
        <v>56</v>
      </c>
      <c r="BG96" s="678"/>
      <c r="BH96" s="678"/>
    </row>
    <row r="97" spans="1:60" ht="45" customHeight="1" thickBot="1">
      <c r="A97" s="667"/>
      <c r="B97" s="654">
        <v>7</v>
      </c>
      <c r="C97" s="680" t="s">
        <v>787</v>
      </c>
      <c r="D97" s="681" t="s">
        <v>715</v>
      </c>
      <c r="E97" s="669" t="s">
        <v>503</v>
      </c>
      <c r="F97" s="669">
        <v>3</v>
      </c>
      <c r="G97" s="670">
        <f>SUM(H97:L97)</f>
        <v>20</v>
      </c>
      <c r="H97" s="671"/>
      <c r="I97" s="671"/>
      <c r="J97" s="671"/>
      <c r="K97" s="672">
        <v>20</v>
      </c>
      <c r="L97" s="673"/>
      <c r="M97" s="674"/>
      <c r="N97" s="672">
        <v>3</v>
      </c>
      <c r="O97" s="675"/>
      <c r="P97" s="676"/>
      <c r="Q97" s="667"/>
      <c r="R97" s="677" t="str">
        <f>C97</f>
        <v>Instrumenty zarządzania w łańcuchu dostaw</v>
      </c>
      <c r="S97" s="678"/>
      <c r="T97" s="678"/>
      <c r="U97" s="678"/>
      <c r="V97" s="678"/>
      <c r="W97" s="678"/>
      <c r="X97" s="678"/>
      <c r="Y97" s="678"/>
      <c r="Z97" s="678" t="s">
        <v>56</v>
      </c>
      <c r="AA97" s="678"/>
      <c r="AB97" s="678"/>
      <c r="AC97" s="678" t="s">
        <v>56</v>
      </c>
      <c r="AD97" s="678"/>
      <c r="AE97" s="678"/>
      <c r="AF97" s="679"/>
      <c r="AG97" s="679"/>
      <c r="AH97" s="679" t="s">
        <v>56</v>
      </c>
      <c r="AI97" s="679"/>
      <c r="AJ97" s="679"/>
      <c r="AK97" s="679"/>
      <c r="AL97" s="679" t="s">
        <v>56</v>
      </c>
      <c r="AM97" s="679"/>
      <c r="AN97" s="679"/>
      <c r="AO97" s="679"/>
      <c r="AP97" s="679"/>
      <c r="AQ97" s="679"/>
      <c r="AR97" s="678"/>
      <c r="AS97" s="678" t="s">
        <v>56</v>
      </c>
      <c r="AT97" s="678"/>
      <c r="AU97" s="678"/>
      <c r="AV97" s="678"/>
      <c r="AW97" s="678" t="s">
        <v>56</v>
      </c>
      <c r="AX97" s="678"/>
      <c r="AY97" s="678"/>
      <c r="AZ97" s="678"/>
      <c r="BA97" s="678"/>
      <c r="BB97" s="678"/>
      <c r="BC97" s="678" t="s">
        <v>56</v>
      </c>
      <c r="BD97" s="678"/>
      <c r="BE97" s="678"/>
      <c r="BF97" s="678" t="s">
        <v>56</v>
      </c>
      <c r="BG97" s="678"/>
      <c r="BH97" s="678"/>
    </row>
    <row r="98" spans="1:60" ht="45" customHeight="1" thickBot="1">
      <c r="A98" s="667"/>
      <c r="B98" s="654">
        <v>8</v>
      </c>
      <c r="C98" s="680" t="s">
        <v>788</v>
      </c>
      <c r="D98" s="681" t="s">
        <v>720</v>
      </c>
      <c r="E98" s="669" t="s">
        <v>503</v>
      </c>
      <c r="F98" s="669">
        <v>3</v>
      </c>
      <c r="G98" s="670">
        <f>SUM(H98:L98)</f>
        <v>20</v>
      </c>
      <c r="H98" s="671"/>
      <c r="I98" s="671"/>
      <c r="J98" s="671"/>
      <c r="K98" s="672">
        <v>20</v>
      </c>
      <c r="L98" s="673"/>
      <c r="M98" s="674"/>
      <c r="N98" s="672">
        <v>3</v>
      </c>
      <c r="O98" s="675"/>
      <c r="P98" s="676"/>
      <c r="Q98" s="667"/>
      <c r="R98" s="677" t="str">
        <f>C98</f>
        <v>Zarządzanie marketingowe</v>
      </c>
      <c r="S98" s="678"/>
      <c r="T98" s="678"/>
      <c r="U98" s="678"/>
      <c r="V98" s="678"/>
      <c r="W98" s="678"/>
      <c r="X98" s="678"/>
      <c r="Y98" s="678"/>
      <c r="Z98" s="678"/>
      <c r="AA98" s="678" t="s">
        <v>56</v>
      </c>
      <c r="AB98" s="678" t="s">
        <v>56</v>
      </c>
      <c r="AC98" s="678"/>
      <c r="AD98" s="678"/>
      <c r="AE98" s="678"/>
      <c r="AF98" s="679"/>
      <c r="AG98" s="679"/>
      <c r="AH98" s="679"/>
      <c r="AI98" s="679"/>
      <c r="AJ98" s="679"/>
      <c r="AK98" s="679" t="s">
        <v>56</v>
      </c>
      <c r="AL98" s="679"/>
      <c r="AM98" s="679"/>
      <c r="AN98" s="679" t="s">
        <v>56</v>
      </c>
      <c r="AO98" s="679"/>
      <c r="AP98" s="679"/>
      <c r="AQ98" s="679"/>
      <c r="AR98" s="678"/>
      <c r="AS98" s="678"/>
      <c r="AT98" s="678"/>
      <c r="AU98" s="678"/>
      <c r="AV98" s="678" t="s">
        <v>56</v>
      </c>
      <c r="AW98" s="678"/>
      <c r="AX98" s="678"/>
      <c r="AY98" s="678"/>
      <c r="AZ98" s="678"/>
      <c r="BA98" s="678"/>
      <c r="BB98" s="678"/>
      <c r="BC98" s="678" t="s">
        <v>56</v>
      </c>
      <c r="BD98" s="678"/>
      <c r="BE98" s="678"/>
      <c r="BF98" s="678" t="s">
        <v>56</v>
      </c>
      <c r="BG98" s="678"/>
      <c r="BH98" s="678"/>
    </row>
    <row r="99" spans="1:60" ht="20.25" thickBot="1">
      <c r="A99" s="581"/>
      <c r="B99" s="582"/>
      <c r="C99" s="583" t="s">
        <v>524</v>
      </c>
      <c r="D99" s="584"/>
      <c r="E99" s="585"/>
      <c r="F99" s="585"/>
      <c r="G99" s="585"/>
      <c r="H99" s="586"/>
      <c r="I99" s="586"/>
      <c r="J99" s="586"/>
      <c r="K99" s="586"/>
      <c r="L99" s="596"/>
      <c r="M99" s="587"/>
      <c r="N99" s="586"/>
      <c r="O99" s="588"/>
      <c r="P99" s="589"/>
      <c r="Q99" s="590"/>
      <c r="R99" s="682" t="str">
        <f t="shared" si="5"/>
        <v>Specjalność: Socjologia bezpieczeństwa paramilitarnego</v>
      </c>
      <c r="S99" s="592"/>
      <c r="T99" s="592"/>
      <c r="U99" s="592"/>
      <c r="V99" s="592"/>
      <c r="W99" s="592"/>
      <c r="X99" s="592"/>
      <c r="Y99" s="592"/>
      <c r="Z99" s="592"/>
      <c r="AA99" s="592"/>
      <c r="AB99" s="592"/>
      <c r="AC99" s="592"/>
      <c r="AD99" s="592"/>
      <c r="AE99" s="592"/>
      <c r="AF99" s="592"/>
      <c r="AG99" s="592"/>
      <c r="AH99" s="592"/>
      <c r="AI99" s="592"/>
      <c r="AJ99" s="592"/>
      <c r="AK99" s="592"/>
      <c r="AL99" s="592"/>
      <c r="AM99" s="592"/>
      <c r="AN99" s="592"/>
      <c r="AO99" s="592"/>
      <c r="AP99" s="592"/>
      <c r="AQ99" s="592"/>
      <c r="AR99" s="592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92"/>
      <c r="BF99" s="592"/>
      <c r="BG99" s="592"/>
      <c r="BH99" s="592"/>
    </row>
    <row r="100" spans="1:60" ht="45" customHeight="1" thickBot="1">
      <c r="A100" s="529"/>
      <c r="B100" s="538">
        <v>7</v>
      </c>
      <c r="C100" s="566" t="s">
        <v>597</v>
      </c>
      <c r="D100" s="540" t="s">
        <v>546</v>
      </c>
      <c r="E100" s="541" t="s">
        <v>503</v>
      </c>
      <c r="F100" s="541">
        <v>3</v>
      </c>
      <c r="G100" s="542">
        <f>SUM(H100:L100)</f>
        <v>20</v>
      </c>
      <c r="H100" s="543"/>
      <c r="I100" s="543"/>
      <c r="J100" s="543"/>
      <c r="K100" s="645">
        <v>20</v>
      </c>
      <c r="L100" s="655"/>
      <c r="M100" s="546"/>
      <c r="N100" s="543">
        <v>3</v>
      </c>
      <c r="O100" s="547"/>
      <c r="P100" s="526"/>
      <c r="Q100" s="570"/>
      <c r="R100" s="548" t="str">
        <f>C100</f>
        <v>Stres traumatyczny w złożonych sytuacjach zawodowych</v>
      </c>
      <c r="S100" s="549"/>
      <c r="T100" s="549"/>
      <c r="U100" s="549" t="s">
        <v>56</v>
      </c>
      <c r="V100" s="549"/>
      <c r="W100" s="549"/>
      <c r="X100" s="549" t="s">
        <v>56</v>
      </c>
      <c r="Y100" s="549"/>
      <c r="Z100" s="549"/>
      <c r="AA100" s="549"/>
      <c r="AB100" s="549"/>
      <c r="AC100" s="549"/>
      <c r="AD100" s="549"/>
      <c r="AE100" s="549"/>
      <c r="AF100" s="571"/>
      <c r="AG100" s="571" t="s">
        <v>56</v>
      </c>
      <c r="AH100" s="571"/>
      <c r="AI100" s="571"/>
      <c r="AJ100" s="571" t="s">
        <v>56</v>
      </c>
      <c r="AK100" s="571"/>
      <c r="AL100" s="571"/>
      <c r="AM100" s="571" t="s">
        <v>56</v>
      </c>
      <c r="AN100" s="571"/>
      <c r="AO100" s="571"/>
      <c r="AP100" s="571"/>
      <c r="AQ100" s="571"/>
      <c r="AR100" s="549"/>
      <c r="AS100" s="549"/>
      <c r="AT100" s="549" t="s">
        <v>56</v>
      </c>
      <c r="AU100" s="549"/>
      <c r="AV100" s="549" t="s">
        <v>56</v>
      </c>
      <c r="AW100" s="549"/>
      <c r="AX100" s="549"/>
      <c r="AY100" s="549"/>
      <c r="AZ100" s="549"/>
      <c r="BA100" s="549"/>
      <c r="BB100" s="549"/>
      <c r="BC100" s="549" t="s">
        <v>56</v>
      </c>
      <c r="BD100" s="549"/>
      <c r="BE100" s="549"/>
      <c r="BF100" s="549" t="s">
        <v>56</v>
      </c>
      <c r="BG100" s="549"/>
      <c r="BH100" s="549"/>
    </row>
    <row r="101" spans="1:60" ht="45" customHeight="1" thickBot="1">
      <c r="A101" s="529"/>
      <c r="B101" s="538">
        <v>8</v>
      </c>
      <c r="C101" s="539" t="s">
        <v>598</v>
      </c>
      <c r="D101" s="540" t="s">
        <v>502</v>
      </c>
      <c r="E101" s="541" t="s">
        <v>503</v>
      </c>
      <c r="F101" s="541">
        <v>3</v>
      </c>
      <c r="G101" s="542">
        <f>SUM(H101:L101)</f>
        <v>20</v>
      </c>
      <c r="H101" s="543"/>
      <c r="I101" s="543"/>
      <c r="J101" s="543"/>
      <c r="K101" s="645">
        <v>20</v>
      </c>
      <c r="L101" s="655"/>
      <c r="M101" s="546"/>
      <c r="N101" s="543">
        <v>3</v>
      </c>
      <c r="O101" s="547"/>
      <c r="P101" s="526"/>
      <c r="Q101" s="570"/>
      <c r="R101" s="548" t="str">
        <f>C101</f>
        <v>Samoobrona w taktyce i technikach interwencji policyjnej</v>
      </c>
      <c r="S101" s="549"/>
      <c r="T101" s="549"/>
      <c r="U101" s="549" t="s">
        <v>56</v>
      </c>
      <c r="V101" s="549" t="s">
        <v>56</v>
      </c>
      <c r="W101" s="549"/>
      <c r="X101" s="549"/>
      <c r="Y101" s="549"/>
      <c r="Z101" s="549"/>
      <c r="AA101" s="549" t="s">
        <v>56</v>
      </c>
      <c r="AB101" s="549"/>
      <c r="AC101" s="549" t="s">
        <v>56</v>
      </c>
      <c r="AD101" s="549"/>
      <c r="AE101" s="549"/>
      <c r="AF101" s="571"/>
      <c r="AG101" s="571"/>
      <c r="AH101" s="571" t="s">
        <v>56</v>
      </c>
      <c r="AI101" s="571"/>
      <c r="AJ101" s="571"/>
      <c r="AK101" s="571"/>
      <c r="AL101" s="571" t="s">
        <v>56</v>
      </c>
      <c r="AM101" s="571"/>
      <c r="AN101" s="571"/>
      <c r="AO101" s="571"/>
      <c r="AP101" s="571"/>
      <c r="AQ101" s="571"/>
      <c r="AR101" s="549"/>
      <c r="AS101" s="549"/>
      <c r="AT101" s="549"/>
      <c r="AU101" s="549"/>
      <c r="AV101" s="549"/>
      <c r="AW101" s="549" t="s">
        <v>56</v>
      </c>
      <c r="AX101" s="549" t="s">
        <v>56</v>
      </c>
      <c r="AY101" s="549"/>
      <c r="AZ101" s="549"/>
      <c r="BA101" s="549"/>
      <c r="BB101" s="549"/>
      <c r="BC101" s="549" t="s">
        <v>56</v>
      </c>
      <c r="BD101" s="549"/>
      <c r="BE101" s="549"/>
      <c r="BF101" s="549" t="s">
        <v>56</v>
      </c>
      <c r="BG101" s="549"/>
      <c r="BH101" s="549"/>
    </row>
    <row r="102" spans="1:60" ht="45" customHeight="1" thickBot="1">
      <c r="A102" s="529"/>
      <c r="B102" s="538">
        <v>9</v>
      </c>
      <c r="C102" s="683" t="s">
        <v>789</v>
      </c>
      <c r="D102" s="618" t="s">
        <v>520</v>
      </c>
      <c r="E102" s="541" t="s">
        <v>503</v>
      </c>
      <c r="F102" s="541">
        <v>3</v>
      </c>
      <c r="G102" s="542">
        <f>SUM(H102:L102)</f>
        <v>20</v>
      </c>
      <c r="H102" s="645">
        <v>20</v>
      </c>
      <c r="I102" s="543"/>
      <c r="J102" s="543"/>
      <c r="K102" s="543"/>
      <c r="L102" s="655"/>
      <c r="M102" s="546"/>
      <c r="N102" s="543">
        <v>3</v>
      </c>
      <c r="O102" s="547"/>
      <c r="P102" s="526"/>
      <c r="Q102" s="570"/>
      <c r="R102" s="548" t="str">
        <f>C102</f>
        <v>Terroryzm i jego zwalczanie</v>
      </c>
      <c r="S102" s="549"/>
      <c r="T102" s="549"/>
      <c r="U102" s="549"/>
      <c r="V102" s="549" t="s">
        <v>56</v>
      </c>
      <c r="W102" s="549"/>
      <c r="X102" s="549"/>
      <c r="Y102" s="549" t="s">
        <v>56</v>
      </c>
      <c r="Z102" s="549"/>
      <c r="AA102" s="549"/>
      <c r="AB102" s="549"/>
      <c r="AC102" s="549"/>
      <c r="AD102" s="549"/>
      <c r="AE102" s="549"/>
      <c r="AF102" s="571"/>
      <c r="AG102" s="571" t="s">
        <v>56</v>
      </c>
      <c r="AH102" s="571"/>
      <c r="AI102" s="571"/>
      <c r="AJ102" s="571" t="s">
        <v>56</v>
      </c>
      <c r="AK102" s="571"/>
      <c r="AL102" s="571"/>
      <c r="AM102" s="571"/>
      <c r="AN102" s="571"/>
      <c r="AO102" s="571"/>
      <c r="AP102" s="571"/>
      <c r="AQ102" s="571"/>
      <c r="AR102" s="549"/>
      <c r="AS102" s="549"/>
      <c r="AT102" s="549"/>
      <c r="AU102" s="549" t="s">
        <v>56</v>
      </c>
      <c r="AV102" s="549"/>
      <c r="AW102" s="549" t="s">
        <v>56</v>
      </c>
      <c r="AX102" s="549"/>
      <c r="AY102" s="549"/>
      <c r="AZ102" s="549" t="s">
        <v>56</v>
      </c>
      <c r="BA102" s="549"/>
      <c r="BB102" s="549"/>
      <c r="BC102" s="549"/>
      <c r="BD102" s="549"/>
      <c r="BE102" s="549"/>
      <c r="BF102" s="549" t="s">
        <v>56</v>
      </c>
      <c r="BG102" s="549"/>
      <c r="BH102" s="549"/>
    </row>
    <row r="103" spans="1:60" ht="36.75" thickBot="1">
      <c r="A103" s="581"/>
      <c r="B103" s="582"/>
      <c r="C103" s="614" t="s">
        <v>530</v>
      </c>
      <c r="D103" s="584"/>
      <c r="E103" s="585"/>
      <c r="F103" s="585"/>
      <c r="G103" s="585"/>
      <c r="H103" s="586"/>
      <c r="I103" s="586"/>
      <c r="J103" s="586"/>
      <c r="K103" s="586"/>
      <c r="L103" s="596"/>
      <c r="M103" s="587"/>
      <c r="N103" s="586"/>
      <c r="O103" s="588"/>
      <c r="P103" s="589"/>
      <c r="Q103" s="590"/>
      <c r="R103" s="682" t="str">
        <f t="shared" si="5"/>
        <v>Specjalność: Socjologia zarządzania sektorem bezpieczeństwa</v>
      </c>
      <c r="S103" s="592"/>
      <c r="T103" s="592"/>
      <c r="U103" s="592"/>
      <c r="V103" s="592"/>
      <c r="W103" s="592"/>
      <c r="X103" s="592"/>
      <c r="Y103" s="592"/>
      <c r="Z103" s="592"/>
      <c r="AA103" s="592"/>
      <c r="AB103" s="592"/>
      <c r="AC103" s="592"/>
      <c r="AD103" s="592"/>
      <c r="AE103" s="592"/>
      <c r="AF103" s="592"/>
      <c r="AG103" s="592"/>
      <c r="AH103" s="592"/>
      <c r="AI103" s="592"/>
      <c r="AJ103" s="592"/>
      <c r="AK103" s="592"/>
      <c r="AL103" s="592"/>
      <c r="AM103" s="592"/>
      <c r="AN103" s="592"/>
      <c r="AO103" s="592"/>
      <c r="AP103" s="592"/>
      <c r="AQ103" s="592"/>
      <c r="AR103" s="592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92"/>
      <c r="BF103" s="592"/>
      <c r="BG103" s="592"/>
      <c r="BH103" s="592"/>
    </row>
    <row r="104" spans="1:60" ht="45" customHeight="1" thickBot="1">
      <c r="A104" s="529"/>
      <c r="B104" s="538">
        <v>7</v>
      </c>
      <c r="C104" s="573" t="s">
        <v>790</v>
      </c>
      <c r="D104" s="616" t="s">
        <v>330</v>
      </c>
      <c r="E104" s="541" t="s">
        <v>503</v>
      </c>
      <c r="F104" s="541">
        <v>3</v>
      </c>
      <c r="G104" s="542">
        <f>SUM(H104:L104)</f>
        <v>20</v>
      </c>
      <c r="H104" s="543"/>
      <c r="I104" s="543"/>
      <c r="J104" s="543"/>
      <c r="K104" s="645">
        <v>20</v>
      </c>
      <c r="L104" s="655"/>
      <c r="M104" s="546"/>
      <c r="N104" s="543">
        <v>3</v>
      </c>
      <c r="O104" s="547"/>
      <c r="P104" s="526"/>
      <c r="Q104" s="570"/>
      <c r="R104" s="548" t="str">
        <f>C104</f>
        <v>Zarządzanie ryzykiem</v>
      </c>
      <c r="S104" s="549"/>
      <c r="T104" s="549"/>
      <c r="U104" s="549" t="s">
        <v>56</v>
      </c>
      <c r="V104" s="549"/>
      <c r="W104" s="549"/>
      <c r="X104" s="549" t="s">
        <v>56</v>
      </c>
      <c r="Y104" s="549"/>
      <c r="Z104" s="549"/>
      <c r="AA104" s="549"/>
      <c r="AB104" s="549"/>
      <c r="AC104" s="549"/>
      <c r="AD104" s="549"/>
      <c r="AE104" s="549"/>
      <c r="AF104" s="571" t="s">
        <v>56</v>
      </c>
      <c r="AG104" s="571" t="s">
        <v>56</v>
      </c>
      <c r="AH104" s="571"/>
      <c r="AI104" s="571"/>
      <c r="AJ104" s="571"/>
      <c r="AK104" s="571"/>
      <c r="AL104" s="571"/>
      <c r="AM104" s="571"/>
      <c r="AN104" s="571"/>
      <c r="AO104" s="571"/>
      <c r="AP104" s="571"/>
      <c r="AQ104" s="571"/>
      <c r="AR104" s="549"/>
      <c r="AS104" s="549" t="s">
        <v>56</v>
      </c>
      <c r="AT104" s="549"/>
      <c r="AU104" s="549"/>
      <c r="AV104" s="549"/>
      <c r="AW104" s="549"/>
      <c r="AX104" s="549" t="s">
        <v>56</v>
      </c>
      <c r="AY104" s="549"/>
      <c r="AZ104" s="549"/>
      <c r="BA104" s="549"/>
      <c r="BB104" s="549"/>
      <c r="BC104" s="549" t="s">
        <v>56</v>
      </c>
      <c r="BD104" s="549"/>
      <c r="BE104" s="549"/>
      <c r="BF104" s="549" t="s">
        <v>56</v>
      </c>
      <c r="BG104" s="549"/>
      <c r="BH104" s="549"/>
    </row>
    <row r="105" spans="1:60" ht="45" customHeight="1" thickBot="1">
      <c r="A105" s="529"/>
      <c r="B105" s="538">
        <v>8</v>
      </c>
      <c r="C105" s="684" t="s">
        <v>601</v>
      </c>
      <c r="D105" s="613" t="s">
        <v>541</v>
      </c>
      <c r="E105" s="541" t="s">
        <v>503</v>
      </c>
      <c r="F105" s="541">
        <v>3</v>
      </c>
      <c r="G105" s="542">
        <f>SUM(H105:L105)</f>
        <v>20</v>
      </c>
      <c r="H105" s="543"/>
      <c r="I105" s="543"/>
      <c r="J105" s="543"/>
      <c r="K105" s="645">
        <v>20</v>
      </c>
      <c r="L105" s="655"/>
      <c r="M105" s="546"/>
      <c r="N105" s="543">
        <v>3</v>
      </c>
      <c r="O105" s="547"/>
      <c r="P105" s="526"/>
      <c r="Q105" s="570"/>
      <c r="R105" s="548" t="str">
        <f>C105</f>
        <v>Przemyt i jego wymiary</v>
      </c>
      <c r="S105" s="549"/>
      <c r="T105" s="549"/>
      <c r="U105" s="549"/>
      <c r="V105" s="549" t="s">
        <v>56</v>
      </c>
      <c r="W105" s="549"/>
      <c r="X105" s="549"/>
      <c r="Y105" s="549" t="s">
        <v>56</v>
      </c>
      <c r="Z105" s="549"/>
      <c r="AA105" s="549"/>
      <c r="AB105" s="549"/>
      <c r="AC105" s="549"/>
      <c r="AD105" s="549"/>
      <c r="AE105" s="549"/>
      <c r="AF105" s="571"/>
      <c r="AG105" s="571"/>
      <c r="AH105" s="571" t="s">
        <v>56</v>
      </c>
      <c r="AI105" s="571"/>
      <c r="AJ105" s="571" t="s">
        <v>56</v>
      </c>
      <c r="AK105" s="571"/>
      <c r="AL105" s="571"/>
      <c r="AM105" s="571"/>
      <c r="AN105" s="571"/>
      <c r="AO105" s="571"/>
      <c r="AP105" s="571"/>
      <c r="AQ105" s="571"/>
      <c r="AR105" s="549"/>
      <c r="AS105" s="549"/>
      <c r="AT105" s="549" t="s">
        <v>56</v>
      </c>
      <c r="AU105" s="549"/>
      <c r="AV105" s="549"/>
      <c r="AW105" s="549"/>
      <c r="AX105" s="549" t="s">
        <v>56</v>
      </c>
      <c r="AY105" s="549"/>
      <c r="AZ105" s="549"/>
      <c r="BA105" s="549"/>
      <c r="BB105" s="549"/>
      <c r="BC105" s="549" t="s">
        <v>56</v>
      </c>
      <c r="BD105" s="549"/>
      <c r="BE105" s="549"/>
      <c r="BF105" s="549" t="s">
        <v>56</v>
      </c>
      <c r="BG105" s="549"/>
      <c r="BH105" s="549"/>
    </row>
    <row r="106" spans="1:60" ht="45" customHeight="1" thickBot="1">
      <c r="A106" s="529"/>
      <c r="B106" s="538">
        <v>9</v>
      </c>
      <c r="C106" s="685" t="s">
        <v>791</v>
      </c>
      <c r="D106" s="686" t="s">
        <v>603</v>
      </c>
      <c r="E106" s="541" t="s">
        <v>503</v>
      </c>
      <c r="F106" s="541">
        <v>3</v>
      </c>
      <c r="G106" s="542">
        <f>SUM(H106:L106)</f>
        <v>20</v>
      </c>
      <c r="H106" s="645">
        <v>20</v>
      </c>
      <c r="I106" s="543"/>
      <c r="J106" s="543"/>
      <c r="K106" s="543"/>
      <c r="L106" s="655"/>
      <c r="M106" s="546"/>
      <c r="N106" s="543">
        <v>3</v>
      </c>
      <c r="O106" s="547"/>
      <c r="P106" s="526"/>
      <c r="Q106" s="570"/>
      <c r="R106" s="548" t="str">
        <f>C106</f>
        <v>Zamówienia publiczne i procedury odwoławcze</v>
      </c>
      <c r="S106" s="549"/>
      <c r="T106" s="549"/>
      <c r="U106" s="549"/>
      <c r="V106" s="549"/>
      <c r="W106" s="549" t="s">
        <v>56</v>
      </c>
      <c r="X106" s="549"/>
      <c r="Y106" s="549"/>
      <c r="Z106" s="549"/>
      <c r="AA106" s="549"/>
      <c r="AB106" s="549" t="s">
        <v>56</v>
      </c>
      <c r="AC106" s="549" t="s">
        <v>56</v>
      </c>
      <c r="AD106" s="549" t="s">
        <v>56</v>
      </c>
      <c r="AE106" s="549"/>
      <c r="AF106" s="571" t="s">
        <v>56</v>
      </c>
      <c r="AG106" s="571"/>
      <c r="AH106" s="571"/>
      <c r="AI106" s="571" t="s">
        <v>56</v>
      </c>
      <c r="AJ106" s="571"/>
      <c r="AK106" s="571"/>
      <c r="AL106" s="571"/>
      <c r="AM106" s="571"/>
      <c r="AN106" s="571"/>
      <c r="AO106" s="571"/>
      <c r="AP106" s="571"/>
      <c r="AQ106" s="571"/>
      <c r="AR106" s="549" t="s">
        <v>56</v>
      </c>
      <c r="AS106" s="549"/>
      <c r="AT106" s="549"/>
      <c r="AU106" s="549"/>
      <c r="AV106" s="549"/>
      <c r="AW106" s="549"/>
      <c r="AX106" s="549" t="s">
        <v>56</v>
      </c>
      <c r="AY106" s="549"/>
      <c r="AZ106" s="549" t="s">
        <v>56</v>
      </c>
      <c r="BA106" s="549"/>
      <c r="BB106" s="549"/>
      <c r="BC106" s="549"/>
      <c r="BD106" s="549"/>
      <c r="BE106" s="549"/>
      <c r="BF106" s="549" t="s">
        <v>56</v>
      </c>
      <c r="BG106" s="549"/>
      <c r="BH106" s="549"/>
    </row>
    <row r="107" spans="1:60" ht="20.25" thickBot="1">
      <c r="A107" s="581"/>
      <c r="B107" s="582"/>
      <c r="C107" s="583" t="s">
        <v>537</v>
      </c>
      <c r="D107" s="584"/>
      <c r="E107" s="585"/>
      <c r="F107" s="585"/>
      <c r="G107" s="585"/>
      <c r="H107" s="586"/>
      <c r="I107" s="586"/>
      <c r="J107" s="586"/>
      <c r="K107" s="586"/>
      <c r="L107" s="596"/>
      <c r="M107" s="587"/>
      <c r="N107" s="586"/>
      <c r="O107" s="588"/>
      <c r="P107" s="589"/>
      <c r="Q107" s="590"/>
      <c r="R107" s="682" t="str">
        <f t="shared" si="5"/>
        <v>Specjalność: Badania i ewaluacja polityk publicznych</v>
      </c>
      <c r="S107" s="592"/>
      <c r="T107" s="592"/>
      <c r="U107" s="592"/>
      <c r="V107" s="592"/>
      <c r="W107" s="592"/>
      <c r="X107" s="592"/>
      <c r="Y107" s="592"/>
      <c r="Z107" s="592"/>
      <c r="AA107" s="592"/>
      <c r="AB107" s="592"/>
      <c r="AC107" s="592"/>
      <c r="AD107" s="592"/>
      <c r="AE107" s="592"/>
      <c r="AF107" s="592"/>
      <c r="AG107" s="592"/>
      <c r="AH107" s="592"/>
      <c r="AI107" s="592"/>
      <c r="AJ107" s="592"/>
      <c r="AK107" s="592"/>
      <c r="AL107" s="592"/>
      <c r="AM107" s="592"/>
      <c r="AN107" s="592"/>
      <c r="AO107" s="592"/>
      <c r="AP107" s="592"/>
      <c r="AQ107" s="592"/>
      <c r="AR107" s="592"/>
      <c r="AS107" s="592"/>
      <c r="AT107" s="592"/>
      <c r="AU107" s="592"/>
      <c r="AV107" s="592"/>
      <c r="AW107" s="592"/>
      <c r="AX107" s="592"/>
      <c r="AY107" s="592"/>
      <c r="AZ107" s="592"/>
      <c r="BA107" s="592"/>
      <c r="BB107" s="592"/>
      <c r="BC107" s="592"/>
      <c r="BD107" s="592"/>
      <c r="BE107" s="592"/>
      <c r="BF107" s="592"/>
      <c r="BG107" s="592"/>
      <c r="BH107" s="592"/>
    </row>
    <row r="108" spans="1:60" ht="45" customHeight="1" thickBot="1">
      <c r="A108" s="529"/>
      <c r="B108" s="538">
        <v>7</v>
      </c>
      <c r="C108" s="621" t="s">
        <v>604</v>
      </c>
      <c r="D108" s="618" t="s">
        <v>541</v>
      </c>
      <c r="E108" s="541" t="s">
        <v>503</v>
      </c>
      <c r="F108" s="541">
        <v>3</v>
      </c>
      <c r="G108" s="542">
        <f>SUM(H108:L108)</f>
        <v>20</v>
      </c>
      <c r="H108" s="543"/>
      <c r="I108" s="543"/>
      <c r="J108" s="543"/>
      <c r="K108" s="645">
        <v>20</v>
      </c>
      <c r="L108" s="655"/>
      <c r="M108" s="546"/>
      <c r="N108" s="543">
        <v>3</v>
      </c>
      <c r="O108" s="547"/>
      <c r="P108" s="526"/>
      <c r="Q108" s="570"/>
      <c r="R108" s="548" t="str">
        <f t="shared" si="5"/>
        <v xml:space="preserve">Kapitał społeczny i jego wymiary </v>
      </c>
      <c r="S108" s="549"/>
      <c r="T108" s="549"/>
      <c r="U108" s="549" t="s">
        <v>56</v>
      </c>
      <c r="V108" s="549"/>
      <c r="W108" s="549"/>
      <c r="X108" s="549"/>
      <c r="Y108" s="549" t="s">
        <v>56</v>
      </c>
      <c r="Z108" s="549"/>
      <c r="AA108" s="549" t="s">
        <v>56</v>
      </c>
      <c r="AB108" s="549"/>
      <c r="AC108" s="549"/>
      <c r="AD108" s="549"/>
      <c r="AE108" s="549"/>
      <c r="AF108" s="571"/>
      <c r="AG108" s="571" t="s">
        <v>56</v>
      </c>
      <c r="AH108" s="571"/>
      <c r="AI108" s="571"/>
      <c r="AJ108" s="571"/>
      <c r="AK108" s="571" t="s">
        <v>56</v>
      </c>
      <c r="AL108" s="571"/>
      <c r="AM108" s="571" t="s">
        <v>56</v>
      </c>
      <c r="AN108" s="571"/>
      <c r="AO108" s="571"/>
      <c r="AP108" s="571"/>
      <c r="AQ108" s="571"/>
      <c r="AR108" s="549"/>
      <c r="AS108" s="549"/>
      <c r="AT108" s="549"/>
      <c r="AU108" s="549" t="s">
        <v>56</v>
      </c>
      <c r="AV108" s="549"/>
      <c r="AW108" s="549"/>
      <c r="AX108" s="549" t="s">
        <v>56</v>
      </c>
      <c r="AY108" s="549"/>
      <c r="AZ108" s="549"/>
      <c r="BA108" s="549"/>
      <c r="BB108" s="549"/>
      <c r="BC108" s="549" t="s">
        <v>56</v>
      </c>
      <c r="BD108" s="549"/>
      <c r="BE108" s="549"/>
      <c r="BF108" s="549" t="s">
        <v>56</v>
      </c>
      <c r="BG108" s="549"/>
      <c r="BH108" s="549"/>
    </row>
    <row r="109" spans="1:60" ht="45" customHeight="1" thickBot="1">
      <c r="A109" s="529"/>
      <c r="B109" s="538">
        <v>8</v>
      </c>
      <c r="C109" s="553" t="s">
        <v>605</v>
      </c>
      <c r="D109" s="616" t="s">
        <v>606</v>
      </c>
      <c r="E109" s="541" t="s">
        <v>503</v>
      </c>
      <c r="F109" s="541">
        <v>3</v>
      </c>
      <c r="G109" s="542">
        <f>SUM(H109:L109)</f>
        <v>20</v>
      </c>
      <c r="H109" s="543"/>
      <c r="I109" s="543"/>
      <c r="J109" s="543"/>
      <c r="K109" s="645">
        <v>20</v>
      </c>
      <c r="L109" s="655"/>
      <c r="M109" s="546"/>
      <c r="N109" s="543">
        <v>3</v>
      </c>
      <c r="O109" s="547"/>
      <c r="P109" s="526"/>
      <c r="Q109" s="570"/>
      <c r="R109" s="548" t="str">
        <f t="shared" si="5"/>
        <v>Biopolityka i bioetyka</v>
      </c>
      <c r="S109" s="549"/>
      <c r="T109" s="549"/>
      <c r="U109" s="549"/>
      <c r="V109" s="549"/>
      <c r="W109" s="549"/>
      <c r="X109" s="549"/>
      <c r="Y109" s="549"/>
      <c r="Z109" s="549"/>
      <c r="AA109" s="549"/>
      <c r="AB109" s="549"/>
      <c r="AC109" s="549"/>
      <c r="AD109" s="549" t="s">
        <v>56</v>
      </c>
      <c r="AE109" s="549" t="s">
        <v>56</v>
      </c>
      <c r="AF109" s="571"/>
      <c r="AG109" s="571" t="s">
        <v>56</v>
      </c>
      <c r="AH109" s="571"/>
      <c r="AI109" s="571"/>
      <c r="AJ109" s="571"/>
      <c r="AK109" s="571" t="s">
        <v>56</v>
      </c>
      <c r="AL109" s="571"/>
      <c r="AM109" s="571"/>
      <c r="AN109" s="571"/>
      <c r="AO109" s="571"/>
      <c r="AP109" s="571"/>
      <c r="AQ109" s="571"/>
      <c r="AR109" s="549"/>
      <c r="AS109" s="549"/>
      <c r="AT109" s="549"/>
      <c r="AU109" s="549"/>
      <c r="AV109" s="549" t="s">
        <v>56</v>
      </c>
      <c r="AW109" s="549"/>
      <c r="AX109" s="549"/>
      <c r="AY109" s="549" t="s">
        <v>56</v>
      </c>
      <c r="AZ109" s="549"/>
      <c r="BA109" s="549"/>
      <c r="BB109" s="549"/>
      <c r="BC109" s="549" t="s">
        <v>56</v>
      </c>
      <c r="BD109" s="549"/>
      <c r="BE109" s="549"/>
      <c r="BF109" s="549" t="s">
        <v>56</v>
      </c>
      <c r="BG109" s="549"/>
      <c r="BH109" s="549"/>
    </row>
    <row r="110" spans="1:60" ht="45" customHeight="1" thickBot="1">
      <c r="A110" s="529"/>
      <c r="B110" s="538">
        <v>9</v>
      </c>
      <c r="C110" s="619" t="s">
        <v>607</v>
      </c>
      <c r="D110" s="620" t="s">
        <v>608</v>
      </c>
      <c r="E110" s="541" t="s">
        <v>503</v>
      </c>
      <c r="F110" s="541">
        <v>3</v>
      </c>
      <c r="G110" s="542">
        <f>SUM(H110:L110)</f>
        <v>20</v>
      </c>
      <c r="H110" s="645">
        <v>20</v>
      </c>
      <c r="I110" s="543"/>
      <c r="J110" s="543"/>
      <c r="K110" s="543"/>
      <c r="L110" s="655"/>
      <c r="M110" s="546"/>
      <c r="N110" s="543">
        <v>3</v>
      </c>
      <c r="O110" s="547"/>
      <c r="P110" s="526"/>
      <c r="Q110" s="570"/>
      <c r="R110" s="548" t="str">
        <f t="shared" si="5"/>
        <v>Socjologia mniejszości społecznych</v>
      </c>
      <c r="S110" s="549" t="s">
        <v>56</v>
      </c>
      <c r="T110" s="549"/>
      <c r="U110" s="549"/>
      <c r="V110" s="549" t="s">
        <v>56</v>
      </c>
      <c r="W110" s="549"/>
      <c r="X110" s="549"/>
      <c r="Y110" s="549"/>
      <c r="Z110" s="549" t="s">
        <v>56</v>
      </c>
      <c r="AA110" s="549"/>
      <c r="AB110" s="549"/>
      <c r="AC110" s="549"/>
      <c r="AD110" s="549"/>
      <c r="AE110" s="549"/>
      <c r="AF110" s="571" t="s">
        <v>56</v>
      </c>
      <c r="AG110" s="571"/>
      <c r="AH110" s="571" t="s">
        <v>56</v>
      </c>
      <c r="AI110" s="571"/>
      <c r="AJ110" s="571"/>
      <c r="AK110" s="571"/>
      <c r="AL110" s="571"/>
      <c r="AM110" s="571"/>
      <c r="AN110" s="571"/>
      <c r="AO110" s="571"/>
      <c r="AP110" s="571"/>
      <c r="AQ110" s="571"/>
      <c r="AR110" s="549"/>
      <c r="AS110" s="549"/>
      <c r="AT110" s="549" t="s">
        <v>56</v>
      </c>
      <c r="AU110" s="549"/>
      <c r="AV110" s="549"/>
      <c r="AW110" s="549"/>
      <c r="AX110" s="549"/>
      <c r="AY110" s="549" t="s">
        <v>56</v>
      </c>
      <c r="AZ110" s="549" t="s">
        <v>56</v>
      </c>
      <c r="BA110" s="549"/>
      <c r="BB110" s="549"/>
      <c r="BC110" s="549"/>
      <c r="BD110" s="549"/>
      <c r="BE110" s="549"/>
      <c r="BF110" s="549" t="s">
        <v>56</v>
      </c>
      <c r="BG110" s="549"/>
      <c r="BH110" s="549"/>
    </row>
    <row r="111" spans="1:60" ht="20.25" thickBot="1">
      <c r="A111" s="581"/>
      <c r="B111" s="582"/>
      <c r="C111" s="583" t="s">
        <v>544</v>
      </c>
      <c r="D111" s="584"/>
      <c r="E111" s="585"/>
      <c r="F111" s="585"/>
      <c r="G111" s="585"/>
      <c r="H111" s="586"/>
      <c r="I111" s="586"/>
      <c r="J111" s="586"/>
      <c r="K111" s="586"/>
      <c r="L111" s="596"/>
      <c r="M111" s="587"/>
      <c r="N111" s="586"/>
      <c r="O111" s="588"/>
      <c r="P111" s="589"/>
      <c r="Q111" s="590"/>
      <c r="R111" s="682" t="str">
        <f t="shared" si="5"/>
        <v>Specjalność: Socjotechniki wpływu społecznego</v>
      </c>
      <c r="S111" s="592"/>
      <c r="T111" s="592"/>
      <c r="U111" s="592"/>
      <c r="V111" s="592"/>
      <c r="W111" s="592"/>
      <c r="X111" s="592"/>
      <c r="Y111" s="592"/>
      <c r="Z111" s="592"/>
      <c r="AA111" s="592"/>
      <c r="AB111" s="592"/>
      <c r="AC111" s="592"/>
      <c r="AD111" s="592"/>
      <c r="AE111" s="592"/>
      <c r="AF111" s="592"/>
      <c r="AG111" s="592"/>
      <c r="AH111" s="592"/>
      <c r="AI111" s="592"/>
      <c r="AJ111" s="592"/>
      <c r="AK111" s="592"/>
      <c r="AL111" s="592"/>
      <c r="AM111" s="592"/>
      <c r="AN111" s="592"/>
      <c r="AO111" s="592"/>
      <c r="AP111" s="592"/>
      <c r="AQ111" s="592"/>
      <c r="AR111" s="592"/>
      <c r="AS111" s="592"/>
      <c r="AT111" s="592"/>
      <c r="AU111" s="592"/>
      <c r="AV111" s="592"/>
      <c r="AW111" s="592"/>
      <c r="AX111" s="592"/>
      <c r="AY111" s="592"/>
      <c r="AZ111" s="592"/>
      <c r="BA111" s="592"/>
      <c r="BB111" s="592"/>
      <c r="BC111" s="592"/>
      <c r="BD111" s="592"/>
      <c r="BE111" s="592"/>
      <c r="BF111" s="592"/>
      <c r="BG111" s="592"/>
      <c r="BH111" s="592"/>
    </row>
    <row r="112" spans="1:60" ht="45" customHeight="1" thickBot="1">
      <c r="A112" s="529"/>
      <c r="B112" s="538">
        <v>7</v>
      </c>
      <c r="C112" s="539" t="s">
        <v>609</v>
      </c>
      <c r="D112" s="540" t="s">
        <v>548</v>
      </c>
      <c r="E112" s="541" t="s">
        <v>503</v>
      </c>
      <c r="F112" s="541">
        <v>3</v>
      </c>
      <c r="G112" s="542">
        <f>SUM(H112:L112)</f>
        <v>20</v>
      </c>
      <c r="H112" s="543"/>
      <c r="I112" s="543"/>
      <c r="J112" s="543"/>
      <c r="K112" s="645">
        <v>20</v>
      </c>
      <c r="L112" s="655"/>
      <c r="M112" s="546"/>
      <c r="N112" s="543">
        <v>3</v>
      </c>
      <c r="O112" s="547"/>
      <c r="P112" s="526"/>
      <c r="Q112" s="570"/>
      <c r="R112" s="548" t="str">
        <f t="shared" si="5"/>
        <v>Konflikty społeczne i  sposoby ich rozwiązywania</v>
      </c>
      <c r="S112" s="549"/>
      <c r="T112" s="549"/>
      <c r="U112" s="549" t="s">
        <v>56</v>
      </c>
      <c r="V112" s="549"/>
      <c r="W112" s="549"/>
      <c r="X112" s="549"/>
      <c r="Y112" s="549" t="s">
        <v>56</v>
      </c>
      <c r="Z112" s="549"/>
      <c r="AA112" s="549"/>
      <c r="AB112" s="549" t="s">
        <v>56</v>
      </c>
      <c r="AC112" s="549"/>
      <c r="AD112" s="549"/>
      <c r="AE112" s="549"/>
      <c r="AF112" s="571"/>
      <c r="AG112" s="571"/>
      <c r="AH112" s="571"/>
      <c r="AI112" s="571"/>
      <c r="AJ112" s="571" t="s">
        <v>56</v>
      </c>
      <c r="AK112" s="571"/>
      <c r="AL112" s="571"/>
      <c r="AM112" s="571" t="s">
        <v>56</v>
      </c>
      <c r="AN112" s="571"/>
      <c r="AO112" s="571"/>
      <c r="AP112" s="571"/>
      <c r="AQ112" s="571"/>
      <c r="AR112" s="549"/>
      <c r="AS112" s="549"/>
      <c r="AT112" s="549"/>
      <c r="AU112" s="549" t="s">
        <v>56</v>
      </c>
      <c r="AV112" s="549"/>
      <c r="AW112" s="549"/>
      <c r="AX112" s="549"/>
      <c r="AY112" s="549" t="s">
        <v>56</v>
      </c>
      <c r="AZ112" s="549"/>
      <c r="BA112" s="549"/>
      <c r="BB112" s="549"/>
      <c r="BC112" s="549" t="s">
        <v>56</v>
      </c>
      <c r="BD112" s="549"/>
      <c r="BE112" s="549"/>
      <c r="BF112" s="549" t="s">
        <v>56</v>
      </c>
      <c r="BG112" s="549"/>
      <c r="BH112" s="549"/>
    </row>
    <row r="113" spans="1:60" ht="45" customHeight="1" thickBot="1">
      <c r="A113" s="529"/>
      <c r="B113" s="538">
        <v>8</v>
      </c>
      <c r="C113" s="553" t="s">
        <v>610</v>
      </c>
      <c r="D113" s="618" t="s">
        <v>541</v>
      </c>
      <c r="E113" s="541" t="s">
        <v>503</v>
      </c>
      <c r="F113" s="541">
        <v>3</v>
      </c>
      <c r="G113" s="542">
        <f>SUM(H113:L113)</f>
        <v>20</v>
      </c>
      <c r="H113" s="543"/>
      <c r="I113" s="543"/>
      <c r="J113" s="543"/>
      <c r="K113" s="645">
        <v>20</v>
      </c>
      <c r="L113" s="655"/>
      <c r="M113" s="546"/>
      <c r="N113" s="543">
        <v>3</v>
      </c>
      <c r="O113" s="547"/>
      <c r="P113" s="526"/>
      <c r="Q113" s="570"/>
      <c r="R113" s="548" t="str">
        <f t="shared" si="5"/>
        <v>Mediacje społeczne</v>
      </c>
      <c r="S113" s="549"/>
      <c r="T113" s="549"/>
      <c r="U113" s="549"/>
      <c r="V113" s="549" t="s">
        <v>56</v>
      </c>
      <c r="W113" s="549"/>
      <c r="X113" s="549"/>
      <c r="Y113" s="549"/>
      <c r="Z113" s="549" t="s">
        <v>56</v>
      </c>
      <c r="AA113" s="549"/>
      <c r="AB113" s="549"/>
      <c r="AC113" s="549" t="s">
        <v>56</v>
      </c>
      <c r="AD113" s="549"/>
      <c r="AE113" s="549"/>
      <c r="AF113" s="571"/>
      <c r="AG113" s="571" t="s">
        <v>56</v>
      </c>
      <c r="AH113" s="571"/>
      <c r="AI113" s="571"/>
      <c r="AJ113" s="571"/>
      <c r="AK113" s="571"/>
      <c r="AL113" s="571" t="s">
        <v>56</v>
      </c>
      <c r="AM113" s="571"/>
      <c r="AN113" s="571"/>
      <c r="AO113" s="571"/>
      <c r="AP113" s="571"/>
      <c r="AQ113" s="571"/>
      <c r="AR113" s="549"/>
      <c r="AS113" s="549"/>
      <c r="AT113" s="549" t="s">
        <v>56</v>
      </c>
      <c r="AU113" s="549"/>
      <c r="AV113" s="549"/>
      <c r="AW113" s="549"/>
      <c r="AX113" s="549" t="s">
        <v>56</v>
      </c>
      <c r="AY113" s="549"/>
      <c r="AZ113" s="549"/>
      <c r="BA113" s="549"/>
      <c r="BB113" s="549"/>
      <c r="BC113" s="549" t="s">
        <v>56</v>
      </c>
      <c r="BD113" s="549"/>
      <c r="BE113" s="549"/>
      <c r="BF113" s="549" t="s">
        <v>56</v>
      </c>
      <c r="BG113" s="549"/>
      <c r="BH113" s="549"/>
    </row>
    <row r="114" spans="1:60" ht="45" customHeight="1" thickBot="1">
      <c r="A114" s="529"/>
      <c r="B114" s="538">
        <v>9</v>
      </c>
      <c r="C114" s="621" t="s">
        <v>611</v>
      </c>
      <c r="D114" s="618" t="s">
        <v>338</v>
      </c>
      <c r="E114" s="541" t="s">
        <v>503</v>
      </c>
      <c r="F114" s="541">
        <v>3</v>
      </c>
      <c r="G114" s="542">
        <f>SUM(H114:L114)</f>
        <v>20</v>
      </c>
      <c r="H114" s="645">
        <v>20</v>
      </c>
      <c r="I114" s="543"/>
      <c r="J114" s="543"/>
      <c r="K114" s="543"/>
      <c r="L114" s="655"/>
      <c r="M114" s="546"/>
      <c r="N114" s="543">
        <v>3</v>
      </c>
      <c r="O114" s="547"/>
      <c r="P114" s="526"/>
      <c r="Q114" s="570"/>
      <c r="R114" s="548" t="str">
        <f t="shared" si="5"/>
        <v>Kreowanie wizerunku instytucji publicznych</v>
      </c>
      <c r="S114" s="549"/>
      <c r="T114" s="549"/>
      <c r="U114" s="549" t="s">
        <v>56</v>
      </c>
      <c r="V114" s="549"/>
      <c r="W114" s="549"/>
      <c r="X114" s="549"/>
      <c r="Y114" s="549" t="s">
        <v>56</v>
      </c>
      <c r="Z114" s="549"/>
      <c r="AA114" s="549" t="s">
        <v>56</v>
      </c>
      <c r="AB114" s="549"/>
      <c r="AC114" s="549"/>
      <c r="AD114" s="549"/>
      <c r="AE114" s="549"/>
      <c r="AF114" s="571"/>
      <c r="AG114" s="571"/>
      <c r="AH114" s="571" t="s">
        <v>56</v>
      </c>
      <c r="AI114" s="571"/>
      <c r="AJ114" s="571"/>
      <c r="AK114" s="571" t="s">
        <v>56</v>
      </c>
      <c r="AL114" s="571"/>
      <c r="AM114" s="571"/>
      <c r="AN114" s="571"/>
      <c r="AO114" s="571"/>
      <c r="AP114" s="571"/>
      <c r="AQ114" s="571"/>
      <c r="AR114" s="549" t="s">
        <v>56</v>
      </c>
      <c r="AS114" s="549"/>
      <c r="AT114" s="549"/>
      <c r="AU114" s="549"/>
      <c r="AV114" s="549" t="s">
        <v>56</v>
      </c>
      <c r="AW114" s="549"/>
      <c r="AX114" s="549"/>
      <c r="AY114" s="549"/>
      <c r="AZ114" s="549" t="s">
        <v>56</v>
      </c>
      <c r="BA114" s="549"/>
      <c r="BB114" s="549"/>
      <c r="BC114" s="549"/>
      <c r="BD114" s="549"/>
      <c r="BE114" s="549"/>
      <c r="BF114" s="549" t="s">
        <v>56</v>
      </c>
      <c r="BG114" s="549"/>
      <c r="BH114" s="549"/>
    </row>
    <row r="115" spans="1:60" ht="20.25" thickBot="1">
      <c r="A115" s="529"/>
      <c r="B115" s="1186" t="s">
        <v>22</v>
      </c>
      <c r="C115" s="1187"/>
      <c r="D115" s="1187"/>
      <c r="E115" s="1187"/>
      <c r="F115" s="1188"/>
      <c r="G115" s="1189">
        <f t="shared" ref="G115:O115" si="7">SUM(G85:G90)</f>
        <v>180</v>
      </c>
      <c r="H115" s="556">
        <f t="shared" si="7"/>
        <v>80</v>
      </c>
      <c r="I115" s="556">
        <f t="shared" si="7"/>
        <v>0</v>
      </c>
      <c r="J115" s="556">
        <f t="shared" si="7"/>
        <v>20</v>
      </c>
      <c r="K115" s="556">
        <f t="shared" si="7"/>
        <v>80</v>
      </c>
      <c r="L115" s="556">
        <f t="shared" si="7"/>
        <v>0</v>
      </c>
      <c r="M115" s="1189">
        <f t="shared" si="7"/>
        <v>12</v>
      </c>
      <c r="N115" s="1189">
        <f t="shared" si="7"/>
        <v>14</v>
      </c>
      <c r="O115" s="1189">
        <f t="shared" si="7"/>
        <v>4</v>
      </c>
      <c r="P115" s="526"/>
      <c r="Q115" s="631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27"/>
      <c r="AM115" s="527"/>
      <c r="AN115" s="527"/>
      <c r="AO115" s="527"/>
      <c r="AP115" s="527"/>
      <c r="AQ115" s="527"/>
      <c r="AR115" s="527"/>
      <c r="AS115" s="527"/>
      <c r="AT115" s="527"/>
      <c r="AU115" s="527"/>
      <c r="AV115" s="527"/>
      <c r="AW115" s="527"/>
      <c r="AX115" s="527"/>
      <c r="AY115" s="527"/>
      <c r="AZ115" s="527"/>
      <c r="BA115" s="527"/>
      <c r="BB115" s="527"/>
      <c r="BC115" s="527"/>
      <c r="BD115" s="527"/>
      <c r="BE115" s="527"/>
      <c r="BF115" s="527"/>
      <c r="BG115" s="527"/>
      <c r="BH115" s="527"/>
    </row>
    <row r="116" spans="1:60" ht="20.25" thickBot="1">
      <c r="A116" s="529"/>
      <c r="B116" s="1192" t="s">
        <v>35</v>
      </c>
      <c r="C116" s="1193"/>
      <c r="D116" s="1193"/>
      <c r="E116" s="1193"/>
      <c r="F116" s="1194"/>
      <c r="G116" s="1190"/>
      <c r="H116" s="1171">
        <f>SUM(H115:L115)</f>
        <v>180</v>
      </c>
      <c r="I116" s="1172"/>
      <c r="J116" s="1172"/>
      <c r="K116" s="1172"/>
      <c r="L116" s="1173"/>
      <c r="M116" s="1191"/>
      <c r="N116" s="1191"/>
      <c r="O116" s="1191"/>
      <c r="P116" s="526"/>
      <c r="Q116" s="631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27"/>
      <c r="AM116" s="527"/>
      <c r="AN116" s="527"/>
      <c r="AO116" s="527"/>
      <c r="AP116" s="527"/>
      <c r="AQ116" s="527"/>
      <c r="AR116" s="527"/>
      <c r="AS116" s="527"/>
      <c r="AT116" s="527"/>
      <c r="AU116" s="527"/>
      <c r="AV116" s="527"/>
      <c r="AW116" s="527"/>
      <c r="AX116" s="527"/>
      <c r="AY116" s="527"/>
      <c r="AZ116" s="527"/>
      <c r="BA116" s="527"/>
      <c r="BB116" s="527"/>
      <c r="BC116" s="527"/>
      <c r="BD116" s="527"/>
      <c r="BE116" s="527"/>
      <c r="BF116" s="527"/>
      <c r="BG116" s="527"/>
      <c r="BH116" s="527"/>
    </row>
    <row r="117" spans="1:60" ht="20.25" thickBot="1">
      <c r="A117" s="529"/>
      <c r="B117" s="1195"/>
      <c r="C117" s="1196"/>
      <c r="D117" s="1196"/>
      <c r="E117" s="1196"/>
      <c r="F117" s="1197"/>
      <c r="G117" s="1191"/>
      <c r="H117" s="1174"/>
      <c r="I117" s="1175"/>
      <c r="J117" s="1175"/>
      <c r="K117" s="1175"/>
      <c r="L117" s="1176"/>
      <c r="M117" s="1204">
        <f>SUM(M115:O116)</f>
        <v>30</v>
      </c>
      <c r="N117" s="1199"/>
      <c r="O117" s="1200"/>
      <c r="P117" s="526"/>
      <c r="Q117" s="687"/>
      <c r="R117" s="687"/>
      <c r="S117" s="527"/>
      <c r="T117" s="527"/>
      <c r="U117" s="527"/>
      <c r="V117" s="530"/>
      <c r="W117" s="527"/>
      <c r="X117" s="527"/>
      <c r="Y117" s="527"/>
      <c r="Z117" s="527"/>
      <c r="AA117" s="527"/>
      <c r="AB117" s="527"/>
      <c r="AC117" s="530"/>
      <c r="AD117" s="527"/>
      <c r="AE117" s="527"/>
      <c r="AF117" s="527"/>
      <c r="AG117" s="527"/>
      <c r="AH117" s="527"/>
      <c r="AI117" s="527"/>
      <c r="AJ117" s="527"/>
      <c r="AK117" s="527"/>
      <c r="AL117" s="527"/>
      <c r="AM117" s="527"/>
      <c r="AN117" s="527"/>
      <c r="AO117" s="527"/>
      <c r="AP117" s="527"/>
      <c r="AQ117" s="527"/>
      <c r="AR117" s="527"/>
      <c r="AS117" s="527"/>
      <c r="AT117" s="527"/>
      <c r="AU117" s="527"/>
      <c r="AV117" s="527"/>
      <c r="AW117" s="527"/>
      <c r="AX117" s="527"/>
      <c r="AY117" s="527"/>
      <c r="AZ117" s="527"/>
      <c r="BA117" s="527"/>
      <c r="BB117" s="527"/>
      <c r="BC117" s="527"/>
      <c r="BD117" s="527"/>
      <c r="BE117" s="527"/>
      <c r="BF117" s="527"/>
      <c r="BG117" s="527"/>
      <c r="BH117" s="527"/>
    </row>
    <row r="118" spans="1:60" ht="19.5">
      <c r="A118" s="529"/>
      <c r="B118" s="523"/>
      <c r="C118" s="523"/>
      <c r="D118" s="688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6"/>
      <c r="Q118" s="527"/>
      <c r="R118" s="527"/>
      <c r="S118" s="527"/>
      <c r="T118" s="527"/>
      <c r="U118" s="527"/>
      <c r="V118" s="527"/>
      <c r="W118" s="527"/>
      <c r="X118" s="527"/>
      <c r="Y118" s="527"/>
      <c r="Z118" s="527"/>
      <c r="AA118" s="527"/>
      <c r="AB118" s="527"/>
      <c r="AC118" s="527"/>
      <c r="AD118" s="527"/>
      <c r="AE118" s="527"/>
      <c r="AF118" s="527"/>
      <c r="AG118" s="527"/>
      <c r="AH118" s="527"/>
      <c r="AI118" s="527"/>
      <c r="AJ118" s="527"/>
      <c r="AK118" s="527"/>
      <c r="AL118" s="527"/>
      <c r="AM118" s="527"/>
      <c r="AN118" s="527"/>
      <c r="AO118" s="527"/>
      <c r="AP118" s="527"/>
      <c r="AQ118" s="527"/>
      <c r="AR118" s="527"/>
      <c r="AS118" s="527"/>
      <c r="AT118" s="527"/>
      <c r="AU118" s="527"/>
      <c r="AV118" s="527"/>
      <c r="AW118" s="527"/>
      <c r="AX118" s="527"/>
      <c r="AY118" s="527"/>
      <c r="AZ118" s="527"/>
      <c r="BA118" s="527"/>
      <c r="BB118" s="527"/>
      <c r="BC118" s="527"/>
      <c r="BD118" s="527"/>
      <c r="BE118" s="527"/>
      <c r="BF118" s="527"/>
      <c r="BG118" s="527"/>
      <c r="BH118" s="527"/>
    </row>
    <row r="119" spans="1:60" ht="19.5">
      <c r="A119" s="529"/>
      <c r="B119" s="523"/>
      <c r="C119" s="523"/>
      <c r="D119" s="103"/>
      <c r="E119" s="523"/>
      <c r="F119" s="523"/>
      <c r="G119" s="523"/>
      <c r="H119" s="523"/>
      <c r="I119" s="523"/>
      <c r="J119" s="523"/>
      <c r="K119" s="523"/>
      <c r="L119" s="523"/>
      <c r="M119" s="523"/>
      <c r="N119" s="523"/>
      <c r="O119" s="523"/>
      <c r="P119" s="526"/>
      <c r="Q119" s="527"/>
      <c r="R119" s="527"/>
      <c r="S119" s="527"/>
      <c r="T119" s="527"/>
      <c r="U119" s="527"/>
      <c r="V119" s="527"/>
      <c r="W119" s="527"/>
      <c r="X119" s="527"/>
      <c r="Y119" s="527"/>
      <c r="Z119" s="527"/>
      <c r="AA119" s="527"/>
      <c r="AB119" s="527"/>
      <c r="AC119" s="527"/>
      <c r="AD119" s="527"/>
      <c r="AE119" s="527"/>
      <c r="AF119" s="527"/>
      <c r="AG119" s="527"/>
      <c r="AH119" s="527"/>
      <c r="AI119" s="527"/>
      <c r="AJ119" s="527"/>
      <c r="AK119" s="527"/>
      <c r="AL119" s="527"/>
      <c r="AM119" s="527"/>
      <c r="AN119" s="527"/>
      <c r="AO119" s="527"/>
      <c r="AP119" s="527"/>
      <c r="AQ119" s="527"/>
      <c r="AR119" s="527"/>
      <c r="AS119" s="527"/>
      <c r="AT119" s="527"/>
      <c r="AU119" s="527"/>
      <c r="AV119" s="527"/>
      <c r="AW119" s="527"/>
      <c r="AX119" s="527"/>
      <c r="AY119" s="527"/>
      <c r="AZ119" s="527"/>
      <c r="BA119" s="527"/>
      <c r="BB119" s="527"/>
      <c r="BC119" s="527"/>
      <c r="BD119" s="527"/>
      <c r="BE119" s="527"/>
      <c r="BF119" s="527"/>
      <c r="BG119" s="527"/>
      <c r="BH119" s="527"/>
    </row>
    <row r="120" spans="1:60" ht="19.5">
      <c r="A120" s="529"/>
      <c r="B120" s="523"/>
      <c r="C120" s="523" t="s">
        <v>25</v>
      </c>
      <c r="D120" s="10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6"/>
      <c r="Q120" s="527"/>
      <c r="R120" s="527"/>
      <c r="S120" s="527"/>
      <c r="T120" s="527"/>
      <c r="U120" s="527"/>
      <c r="V120" s="527"/>
      <c r="W120" s="527"/>
      <c r="X120" s="527"/>
      <c r="Y120" s="527"/>
      <c r="Z120" s="527"/>
      <c r="AA120" s="527"/>
      <c r="AB120" s="527"/>
      <c r="AC120" s="527"/>
      <c r="AD120" s="527"/>
      <c r="AE120" s="527"/>
      <c r="AF120" s="527"/>
      <c r="AG120" s="527"/>
      <c r="AH120" s="527"/>
      <c r="AI120" s="527"/>
      <c r="AJ120" s="527"/>
      <c r="AK120" s="527"/>
      <c r="AL120" s="527"/>
      <c r="AM120" s="527"/>
      <c r="AN120" s="527"/>
      <c r="AO120" s="527"/>
      <c r="AP120" s="527"/>
      <c r="AQ120" s="527"/>
      <c r="AR120" s="527"/>
      <c r="AS120" s="527"/>
      <c r="AT120" s="527"/>
      <c r="AU120" s="527"/>
      <c r="AV120" s="527"/>
      <c r="AW120" s="527"/>
      <c r="AX120" s="527"/>
      <c r="AY120" s="527"/>
      <c r="AZ120" s="527"/>
      <c r="BA120" s="527"/>
      <c r="BB120" s="527"/>
      <c r="BC120" s="527"/>
      <c r="BD120" s="527"/>
      <c r="BE120" s="527"/>
      <c r="BF120" s="527"/>
      <c r="BG120" s="527"/>
      <c r="BH120" s="527"/>
    </row>
    <row r="121" spans="1:60" ht="20.25" thickBot="1">
      <c r="A121" s="529"/>
      <c r="B121" s="523"/>
      <c r="C121" s="523" t="s">
        <v>26</v>
      </c>
      <c r="D121" s="103"/>
      <c r="E121" s="1127" t="s">
        <v>447</v>
      </c>
      <c r="F121" s="1127"/>
      <c r="G121" s="1127"/>
      <c r="H121" s="1127"/>
      <c r="I121" s="1127"/>
      <c r="J121" s="1127"/>
      <c r="K121" s="1127"/>
      <c r="L121" s="1127"/>
      <c r="M121" s="1127"/>
      <c r="N121" s="1127"/>
      <c r="O121" s="1127"/>
      <c r="P121" s="532"/>
      <c r="Q121" s="533"/>
      <c r="R121" s="534" t="str">
        <f>C122</f>
        <v>Kierunek: Socjologia grup dyspozycyjnych, studia II stopnia</v>
      </c>
      <c r="S121" s="534"/>
      <c r="T121" s="534"/>
      <c r="U121" s="534" t="s">
        <v>612</v>
      </c>
      <c r="V121" s="527"/>
      <c r="W121" s="527"/>
      <c r="X121" s="527"/>
      <c r="Y121" s="527"/>
      <c r="Z121" s="527"/>
      <c r="AA121" s="527"/>
      <c r="AB121" s="527"/>
      <c r="AC121" s="527"/>
      <c r="AD121" s="527"/>
      <c r="AE121" s="527"/>
      <c r="AF121" s="527"/>
      <c r="AG121" s="527"/>
      <c r="AH121" s="527"/>
      <c r="AI121" s="527"/>
      <c r="AJ121" s="527"/>
      <c r="AK121" s="527"/>
      <c r="AL121" s="527"/>
      <c r="AM121" s="527"/>
      <c r="AN121" s="527"/>
      <c r="AO121" s="527"/>
      <c r="AP121" s="527"/>
      <c r="AQ121" s="527"/>
      <c r="AR121" s="527"/>
      <c r="AS121" s="527"/>
      <c r="AT121" s="527"/>
      <c r="AU121" s="527"/>
      <c r="AV121" s="527"/>
      <c r="AW121" s="527"/>
      <c r="AX121" s="527"/>
      <c r="AY121" s="527"/>
      <c r="AZ121" s="527"/>
      <c r="BA121" s="527"/>
      <c r="BB121" s="527"/>
      <c r="BC121" s="527"/>
      <c r="BD121" s="527"/>
      <c r="BE121" s="527"/>
      <c r="BF121" s="527"/>
      <c r="BG121" s="527"/>
      <c r="BH121" s="527"/>
    </row>
    <row r="122" spans="1:60" ht="20.25" thickBot="1">
      <c r="A122" s="529"/>
      <c r="B122" s="523"/>
      <c r="C122" s="523" t="s">
        <v>766</v>
      </c>
      <c r="D122" s="103"/>
      <c r="E122" s="1128" t="s">
        <v>767</v>
      </c>
      <c r="F122" s="1128"/>
      <c r="G122" s="1128"/>
      <c r="H122" s="1128"/>
      <c r="I122" s="1128"/>
      <c r="J122" s="1128"/>
      <c r="K122" s="1128"/>
      <c r="L122" s="1128"/>
      <c r="M122" s="1128"/>
      <c r="N122" s="1128"/>
      <c r="O122" s="1128"/>
      <c r="P122" s="535"/>
      <c r="Q122" s="630"/>
      <c r="R122" s="536" t="s">
        <v>451</v>
      </c>
      <c r="S122" s="1129" t="s">
        <v>768</v>
      </c>
      <c r="T122" s="1130"/>
      <c r="U122" s="1130"/>
      <c r="V122" s="1130"/>
      <c r="W122" s="1130"/>
      <c r="X122" s="1130"/>
      <c r="Y122" s="1130"/>
      <c r="Z122" s="1130"/>
      <c r="AA122" s="1130"/>
      <c r="AB122" s="1130"/>
      <c r="AC122" s="1130"/>
      <c r="AD122" s="1130"/>
      <c r="AE122" s="1130"/>
      <c r="AF122" s="1130"/>
      <c r="AG122" s="1130"/>
      <c r="AH122" s="1130"/>
      <c r="AI122" s="1130"/>
      <c r="AJ122" s="1130"/>
      <c r="AK122" s="1130"/>
      <c r="AL122" s="1130"/>
      <c r="AM122" s="1130"/>
      <c r="AN122" s="1130"/>
      <c r="AO122" s="1130"/>
      <c r="AP122" s="1130"/>
      <c r="AQ122" s="1130"/>
      <c r="AR122" s="1130"/>
      <c r="AS122" s="1130"/>
      <c r="AT122" s="1130"/>
      <c r="AU122" s="1130"/>
      <c r="AV122" s="1130"/>
      <c r="AW122" s="1130"/>
      <c r="AX122" s="1130"/>
      <c r="AY122" s="1131"/>
      <c r="AZ122" s="1129" t="s">
        <v>453</v>
      </c>
      <c r="BA122" s="1130"/>
      <c r="BB122" s="1130"/>
      <c r="BC122" s="1130"/>
      <c r="BD122" s="1131"/>
      <c r="BE122" s="1129" t="s">
        <v>454</v>
      </c>
      <c r="BF122" s="1130"/>
      <c r="BG122" s="1130"/>
      <c r="BH122" s="1131"/>
    </row>
    <row r="123" spans="1:60" ht="19.5">
      <c r="A123" s="529"/>
      <c r="B123" s="1138" t="s">
        <v>94</v>
      </c>
      <c r="C123" s="1138" t="s">
        <v>95</v>
      </c>
      <c r="D123" s="1141" t="s">
        <v>455</v>
      </c>
      <c r="E123" s="1144" t="s">
        <v>28</v>
      </c>
      <c r="F123" s="1145"/>
      <c r="G123" s="1144" t="s">
        <v>93</v>
      </c>
      <c r="H123" s="1150"/>
      <c r="I123" s="1150"/>
      <c r="J123" s="1150"/>
      <c r="K123" s="1150"/>
      <c r="L123" s="1150"/>
      <c r="M123" s="1144" t="s">
        <v>92</v>
      </c>
      <c r="N123" s="1150"/>
      <c r="O123" s="1145"/>
      <c r="P123" s="689"/>
      <c r="Q123" s="631"/>
      <c r="R123" s="1132" t="s">
        <v>460</v>
      </c>
      <c r="S123" s="1201" t="s">
        <v>461</v>
      </c>
      <c r="T123" s="1201" t="s">
        <v>462</v>
      </c>
      <c r="U123" s="1201" t="s">
        <v>463</v>
      </c>
      <c r="V123" s="1201" t="s">
        <v>464</v>
      </c>
      <c r="W123" s="1201" t="s">
        <v>465</v>
      </c>
      <c r="X123" s="1201" t="s">
        <v>466</v>
      </c>
      <c r="Y123" s="1201" t="s">
        <v>467</v>
      </c>
      <c r="Z123" s="1201" t="s">
        <v>468</v>
      </c>
      <c r="AA123" s="1201" t="s">
        <v>469</v>
      </c>
      <c r="AB123" s="1201" t="s">
        <v>470</v>
      </c>
      <c r="AC123" s="1201" t="s">
        <v>471</v>
      </c>
      <c r="AD123" s="1201" t="s">
        <v>472</v>
      </c>
      <c r="AE123" s="1201" t="s">
        <v>473</v>
      </c>
      <c r="AF123" s="1135" t="s">
        <v>474</v>
      </c>
      <c r="AG123" s="1135" t="s">
        <v>475</v>
      </c>
      <c r="AH123" s="1135" t="s">
        <v>476</v>
      </c>
      <c r="AI123" s="1135" t="s">
        <v>477</v>
      </c>
      <c r="AJ123" s="1135" t="s">
        <v>478</v>
      </c>
      <c r="AK123" s="1135" t="s">
        <v>479</v>
      </c>
      <c r="AL123" s="1135" t="s">
        <v>480</v>
      </c>
      <c r="AM123" s="1135" t="s">
        <v>481</v>
      </c>
      <c r="AN123" s="1135" t="s">
        <v>482</v>
      </c>
      <c r="AO123" s="1135" t="s">
        <v>483</v>
      </c>
      <c r="AP123" s="1135" t="s">
        <v>484</v>
      </c>
      <c r="AQ123" s="1135" t="s">
        <v>485</v>
      </c>
      <c r="AR123" s="1201" t="s">
        <v>486</v>
      </c>
      <c r="AS123" s="1201" t="s">
        <v>487</v>
      </c>
      <c r="AT123" s="1201" t="s">
        <v>488</v>
      </c>
      <c r="AU123" s="1201" t="s">
        <v>489</v>
      </c>
      <c r="AV123" s="1201" t="s">
        <v>490</v>
      </c>
      <c r="AW123" s="1201" t="s">
        <v>491</v>
      </c>
      <c r="AX123" s="1201" t="s">
        <v>492</v>
      </c>
      <c r="AY123" s="1201" t="s">
        <v>493</v>
      </c>
      <c r="AZ123" s="1135" t="s">
        <v>7</v>
      </c>
      <c r="BA123" s="1135" t="s">
        <v>9</v>
      </c>
      <c r="BB123" s="1135" t="s">
        <v>10</v>
      </c>
      <c r="BC123" s="1135" t="s">
        <v>11</v>
      </c>
      <c r="BD123" s="1135" t="s">
        <v>12</v>
      </c>
      <c r="BE123" s="1135" t="s">
        <v>494</v>
      </c>
      <c r="BF123" s="1135" t="s">
        <v>495</v>
      </c>
      <c r="BG123" s="1135" t="s">
        <v>496</v>
      </c>
      <c r="BH123" s="1135" t="s">
        <v>497</v>
      </c>
    </row>
    <row r="124" spans="1:60" ht="19.5">
      <c r="A124" s="529"/>
      <c r="B124" s="1139"/>
      <c r="C124" s="1139"/>
      <c r="D124" s="1142"/>
      <c r="E124" s="1146"/>
      <c r="F124" s="1147"/>
      <c r="G124" s="1146"/>
      <c r="H124" s="1151"/>
      <c r="I124" s="1151"/>
      <c r="J124" s="1151"/>
      <c r="K124" s="1151"/>
      <c r="L124" s="1151"/>
      <c r="M124" s="1146"/>
      <c r="N124" s="1151"/>
      <c r="O124" s="1147"/>
      <c r="P124" s="526"/>
      <c r="Q124" s="631"/>
      <c r="R124" s="1133"/>
      <c r="S124" s="1202"/>
      <c r="T124" s="1202"/>
      <c r="U124" s="1202"/>
      <c r="V124" s="1202"/>
      <c r="W124" s="1202"/>
      <c r="X124" s="1202"/>
      <c r="Y124" s="1202"/>
      <c r="Z124" s="1202"/>
      <c r="AA124" s="1202"/>
      <c r="AB124" s="1202"/>
      <c r="AC124" s="1202"/>
      <c r="AD124" s="1202"/>
      <c r="AE124" s="1202"/>
      <c r="AF124" s="1136"/>
      <c r="AG124" s="1136"/>
      <c r="AH124" s="1136"/>
      <c r="AI124" s="1136"/>
      <c r="AJ124" s="1136"/>
      <c r="AK124" s="1136"/>
      <c r="AL124" s="1136"/>
      <c r="AM124" s="1136"/>
      <c r="AN124" s="1136"/>
      <c r="AO124" s="1136"/>
      <c r="AP124" s="1136"/>
      <c r="AQ124" s="1136"/>
      <c r="AR124" s="1202"/>
      <c r="AS124" s="1202"/>
      <c r="AT124" s="1202"/>
      <c r="AU124" s="1202"/>
      <c r="AV124" s="1202"/>
      <c r="AW124" s="1202"/>
      <c r="AX124" s="1202"/>
      <c r="AY124" s="1202"/>
      <c r="AZ124" s="1136"/>
      <c r="BA124" s="1136"/>
      <c r="BB124" s="1136"/>
      <c r="BC124" s="1136"/>
      <c r="BD124" s="1136"/>
      <c r="BE124" s="1136"/>
      <c r="BF124" s="1136"/>
      <c r="BG124" s="1136"/>
      <c r="BH124" s="1136"/>
    </row>
    <row r="125" spans="1:60" ht="20.25" thickBot="1">
      <c r="A125" s="529"/>
      <c r="B125" s="1139"/>
      <c r="C125" s="1139"/>
      <c r="D125" s="1142"/>
      <c r="E125" s="1148"/>
      <c r="F125" s="1149"/>
      <c r="G125" s="1148"/>
      <c r="H125" s="1152"/>
      <c r="I125" s="1152"/>
      <c r="J125" s="1152"/>
      <c r="K125" s="1152"/>
      <c r="L125" s="1152"/>
      <c r="M125" s="1148"/>
      <c r="N125" s="1152"/>
      <c r="O125" s="1149"/>
      <c r="P125" s="526"/>
      <c r="Q125" s="631"/>
      <c r="R125" s="1133"/>
      <c r="S125" s="1202"/>
      <c r="T125" s="1202"/>
      <c r="U125" s="1202"/>
      <c r="V125" s="1202"/>
      <c r="W125" s="1202"/>
      <c r="X125" s="1202"/>
      <c r="Y125" s="1202"/>
      <c r="Z125" s="1202"/>
      <c r="AA125" s="1202"/>
      <c r="AB125" s="1202"/>
      <c r="AC125" s="1202"/>
      <c r="AD125" s="1202"/>
      <c r="AE125" s="1202"/>
      <c r="AF125" s="1136"/>
      <c r="AG125" s="1136"/>
      <c r="AH125" s="1136"/>
      <c r="AI125" s="1136"/>
      <c r="AJ125" s="1136"/>
      <c r="AK125" s="1136"/>
      <c r="AL125" s="1136"/>
      <c r="AM125" s="1136"/>
      <c r="AN125" s="1136"/>
      <c r="AO125" s="1136"/>
      <c r="AP125" s="1136"/>
      <c r="AQ125" s="1136"/>
      <c r="AR125" s="1202"/>
      <c r="AS125" s="1202"/>
      <c r="AT125" s="1202"/>
      <c r="AU125" s="1202"/>
      <c r="AV125" s="1202"/>
      <c r="AW125" s="1202"/>
      <c r="AX125" s="1202"/>
      <c r="AY125" s="1202"/>
      <c r="AZ125" s="1136"/>
      <c r="BA125" s="1136"/>
      <c r="BB125" s="1136"/>
      <c r="BC125" s="1136"/>
      <c r="BD125" s="1136"/>
      <c r="BE125" s="1136"/>
      <c r="BF125" s="1136"/>
      <c r="BG125" s="1136"/>
      <c r="BH125" s="1136"/>
    </row>
    <row r="126" spans="1:60" ht="20.25" thickBot="1">
      <c r="A126" s="529"/>
      <c r="B126" s="1139"/>
      <c r="C126" s="1139"/>
      <c r="D126" s="1142"/>
      <c r="E126" s="1153" t="s">
        <v>16</v>
      </c>
      <c r="F126" s="1153" t="s">
        <v>17</v>
      </c>
      <c r="G126" s="1153" t="s">
        <v>2</v>
      </c>
      <c r="H126" s="1156" t="s">
        <v>90</v>
      </c>
      <c r="I126" s="1157"/>
      <c r="J126" s="1157"/>
      <c r="K126" s="1157"/>
      <c r="L126" s="1158"/>
      <c r="M126" s="1153" t="s">
        <v>3</v>
      </c>
      <c r="N126" s="1153" t="s">
        <v>4</v>
      </c>
      <c r="O126" s="1153" t="s">
        <v>5</v>
      </c>
      <c r="P126" s="526"/>
      <c r="Q126" s="632"/>
      <c r="R126" s="1134"/>
      <c r="S126" s="1202"/>
      <c r="T126" s="1202"/>
      <c r="U126" s="1202"/>
      <c r="V126" s="1202"/>
      <c r="W126" s="1202"/>
      <c r="X126" s="1202"/>
      <c r="Y126" s="1202"/>
      <c r="Z126" s="1202"/>
      <c r="AA126" s="1202"/>
      <c r="AB126" s="1202"/>
      <c r="AC126" s="1202"/>
      <c r="AD126" s="1202"/>
      <c r="AE126" s="1202"/>
      <c r="AF126" s="1136"/>
      <c r="AG126" s="1136"/>
      <c r="AH126" s="1136"/>
      <c r="AI126" s="1136"/>
      <c r="AJ126" s="1136"/>
      <c r="AK126" s="1136"/>
      <c r="AL126" s="1136"/>
      <c r="AM126" s="1136"/>
      <c r="AN126" s="1136"/>
      <c r="AO126" s="1136"/>
      <c r="AP126" s="1136"/>
      <c r="AQ126" s="1136"/>
      <c r="AR126" s="1202"/>
      <c r="AS126" s="1202"/>
      <c r="AT126" s="1202"/>
      <c r="AU126" s="1202"/>
      <c r="AV126" s="1202"/>
      <c r="AW126" s="1202"/>
      <c r="AX126" s="1202"/>
      <c r="AY126" s="1202"/>
      <c r="AZ126" s="1136"/>
      <c r="BA126" s="1136"/>
      <c r="BB126" s="1136"/>
      <c r="BC126" s="1136"/>
      <c r="BD126" s="1136"/>
      <c r="BE126" s="1136"/>
      <c r="BF126" s="1136"/>
      <c r="BG126" s="1136"/>
      <c r="BH126" s="1136"/>
    </row>
    <row r="127" spans="1:60" ht="19.5">
      <c r="A127" s="529"/>
      <c r="B127" s="1139"/>
      <c r="C127" s="1139"/>
      <c r="D127" s="1142"/>
      <c r="E127" s="1154"/>
      <c r="F127" s="1154"/>
      <c r="G127" s="1154"/>
      <c r="H127" s="1183" t="s">
        <v>7</v>
      </c>
      <c r="I127" s="1183" t="s">
        <v>9</v>
      </c>
      <c r="J127" s="1183" t="s">
        <v>10</v>
      </c>
      <c r="K127" s="1183" t="s">
        <v>11</v>
      </c>
      <c r="L127" s="1153" t="s">
        <v>12</v>
      </c>
      <c r="M127" s="1154"/>
      <c r="N127" s="1154"/>
      <c r="O127" s="1154"/>
      <c r="P127" s="526"/>
      <c r="Q127" s="633"/>
      <c r="R127" s="1132" t="s">
        <v>498</v>
      </c>
      <c r="S127" s="1202"/>
      <c r="T127" s="1202"/>
      <c r="U127" s="1202"/>
      <c r="V127" s="1202"/>
      <c r="W127" s="1202"/>
      <c r="X127" s="1202"/>
      <c r="Y127" s="1202"/>
      <c r="Z127" s="1202"/>
      <c r="AA127" s="1202"/>
      <c r="AB127" s="1202"/>
      <c r="AC127" s="1202"/>
      <c r="AD127" s="1202"/>
      <c r="AE127" s="1202"/>
      <c r="AF127" s="1136"/>
      <c r="AG127" s="1136"/>
      <c r="AH127" s="1136"/>
      <c r="AI127" s="1136"/>
      <c r="AJ127" s="1136"/>
      <c r="AK127" s="1136"/>
      <c r="AL127" s="1136"/>
      <c r="AM127" s="1136"/>
      <c r="AN127" s="1136"/>
      <c r="AO127" s="1136"/>
      <c r="AP127" s="1136"/>
      <c r="AQ127" s="1136"/>
      <c r="AR127" s="1202"/>
      <c r="AS127" s="1202"/>
      <c r="AT127" s="1202"/>
      <c r="AU127" s="1202"/>
      <c r="AV127" s="1202"/>
      <c r="AW127" s="1202"/>
      <c r="AX127" s="1202"/>
      <c r="AY127" s="1202"/>
      <c r="AZ127" s="1136"/>
      <c r="BA127" s="1136"/>
      <c r="BB127" s="1136"/>
      <c r="BC127" s="1136"/>
      <c r="BD127" s="1136"/>
      <c r="BE127" s="1136"/>
      <c r="BF127" s="1136"/>
      <c r="BG127" s="1136"/>
      <c r="BH127" s="1136"/>
    </row>
    <row r="128" spans="1:60" ht="19.5">
      <c r="A128" s="529"/>
      <c r="B128" s="1139"/>
      <c r="C128" s="1139"/>
      <c r="D128" s="1142"/>
      <c r="E128" s="1154"/>
      <c r="F128" s="1154"/>
      <c r="G128" s="1154"/>
      <c r="H128" s="1184"/>
      <c r="I128" s="1184"/>
      <c r="J128" s="1184"/>
      <c r="K128" s="1184"/>
      <c r="L128" s="1154"/>
      <c r="M128" s="1154"/>
      <c r="N128" s="1154"/>
      <c r="O128" s="1154"/>
      <c r="P128" s="526"/>
      <c r="Q128" s="633"/>
      <c r="R128" s="1133"/>
      <c r="S128" s="1202"/>
      <c r="T128" s="1202"/>
      <c r="U128" s="1202"/>
      <c r="V128" s="1202"/>
      <c r="W128" s="1202"/>
      <c r="X128" s="1202"/>
      <c r="Y128" s="1202"/>
      <c r="Z128" s="1202"/>
      <c r="AA128" s="1202"/>
      <c r="AB128" s="1202"/>
      <c r="AC128" s="1202"/>
      <c r="AD128" s="1202"/>
      <c r="AE128" s="1202"/>
      <c r="AF128" s="1136"/>
      <c r="AG128" s="1136"/>
      <c r="AH128" s="1136"/>
      <c r="AI128" s="1136"/>
      <c r="AJ128" s="1136"/>
      <c r="AK128" s="1136"/>
      <c r="AL128" s="1136"/>
      <c r="AM128" s="1136"/>
      <c r="AN128" s="1136"/>
      <c r="AO128" s="1136"/>
      <c r="AP128" s="1136"/>
      <c r="AQ128" s="1136"/>
      <c r="AR128" s="1202"/>
      <c r="AS128" s="1202"/>
      <c r="AT128" s="1202"/>
      <c r="AU128" s="1202"/>
      <c r="AV128" s="1202"/>
      <c r="AW128" s="1202"/>
      <c r="AX128" s="1202"/>
      <c r="AY128" s="1202"/>
      <c r="AZ128" s="1136"/>
      <c r="BA128" s="1136"/>
      <c r="BB128" s="1136"/>
      <c r="BC128" s="1136"/>
      <c r="BD128" s="1136"/>
      <c r="BE128" s="1136"/>
      <c r="BF128" s="1136"/>
      <c r="BG128" s="1136"/>
      <c r="BH128" s="1136"/>
    </row>
    <row r="129" spans="1:60" ht="19.5">
      <c r="A129" s="529"/>
      <c r="B129" s="1139"/>
      <c r="C129" s="1139"/>
      <c r="D129" s="1142"/>
      <c r="E129" s="1154"/>
      <c r="F129" s="1154"/>
      <c r="G129" s="1154"/>
      <c r="H129" s="1184"/>
      <c r="I129" s="1184"/>
      <c r="J129" s="1184"/>
      <c r="K129" s="1184"/>
      <c r="L129" s="1154"/>
      <c r="M129" s="1154"/>
      <c r="N129" s="1154"/>
      <c r="O129" s="1154"/>
      <c r="P129" s="526"/>
      <c r="Q129" s="633"/>
      <c r="R129" s="1133"/>
      <c r="S129" s="1202"/>
      <c r="T129" s="1202"/>
      <c r="U129" s="1202"/>
      <c r="V129" s="1202"/>
      <c r="W129" s="1202"/>
      <c r="X129" s="1202"/>
      <c r="Y129" s="1202"/>
      <c r="Z129" s="1202"/>
      <c r="AA129" s="1202"/>
      <c r="AB129" s="1202"/>
      <c r="AC129" s="1202"/>
      <c r="AD129" s="1202"/>
      <c r="AE129" s="1202"/>
      <c r="AF129" s="1136"/>
      <c r="AG129" s="1136"/>
      <c r="AH129" s="1136"/>
      <c r="AI129" s="1136"/>
      <c r="AJ129" s="1136"/>
      <c r="AK129" s="1136"/>
      <c r="AL129" s="1136"/>
      <c r="AM129" s="1136"/>
      <c r="AN129" s="1136"/>
      <c r="AO129" s="1136"/>
      <c r="AP129" s="1136"/>
      <c r="AQ129" s="1136"/>
      <c r="AR129" s="1202"/>
      <c r="AS129" s="1202"/>
      <c r="AT129" s="1202"/>
      <c r="AU129" s="1202"/>
      <c r="AV129" s="1202"/>
      <c r="AW129" s="1202"/>
      <c r="AX129" s="1202"/>
      <c r="AY129" s="1202"/>
      <c r="AZ129" s="1136"/>
      <c r="BA129" s="1136"/>
      <c r="BB129" s="1136"/>
      <c r="BC129" s="1136"/>
      <c r="BD129" s="1136"/>
      <c r="BE129" s="1136"/>
      <c r="BF129" s="1136"/>
      <c r="BG129" s="1136"/>
      <c r="BH129" s="1136"/>
    </row>
    <row r="130" spans="1:60" ht="19.5">
      <c r="A130" s="529"/>
      <c r="B130" s="1139"/>
      <c r="C130" s="1139"/>
      <c r="D130" s="1142"/>
      <c r="E130" s="1154"/>
      <c r="F130" s="1154"/>
      <c r="G130" s="1154"/>
      <c r="H130" s="1184"/>
      <c r="I130" s="1184"/>
      <c r="J130" s="1184"/>
      <c r="K130" s="1184"/>
      <c r="L130" s="1154"/>
      <c r="M130" s="1154"/>
      <c r="N130" s="1154"/>
      <c r="O130" s="1154"/>
      <c r="P130" s="526"/>
      <c r="Q130" s="633"/>
      <c r="R130" s="1133"/>
      <c r="S130" s="1202"/>
      <c r="T130" s="1202"/>
      <c r="U130" s="1202"/>
      <c r="V130" s="1202"/>
      <c r="W130" s="1202"/>
      <c r="X130" s="1202"/>
      <c r="Y130" s="1202"/>
      <c r="Z130" s="1202"/>
      <c r="AA130" s="1202"/>
      <c r="AB130" s="1202"/>
      <c r="AC130" s="1202"/>
      <c r="AD130" s="1202"/>
      <c r="AE130" s="1202"/>
      <c r="AF130" s="1136"/>
      <c r="AG130" s="1136"/>
      <c r="AH130" s="1136"/>
      <c r="AI130" s="1136"/>
      <c r="AJ130" s="1136"/>
      <c r="AK130" s="1136"/>
      <c r="AL130" s="1136"/>
      <c r="AM130" s="1136"/>
      <c r="AN130" s="1136"/>
      <c r="AO130" s="1136"/>
      <c r="AP130" s="1136"/>
      <c r="AQ130" s="1136"/>
      <c r="AR130" s="1202"/>
      <c r="AS130" s="1202"/>
      <c r="AT130" s="1202"/>
      <c r="AU130" s="1202"/>
      <c r="AV130" s="1202"/>
      <c r="AW130" s="1202"/>
      <c r="AX130" s="1202"/>
      <c r="AY130" s="1202"/>
      <c r="AZ130" s="1136"/>
      <c r="BA130" s="1136"/>
      <c r="BB130" s="1136"/>
      <c r="BC130" s="1136"/>
      <c r="BD130" s="1136"/>
      <c r="BE130" s="1136"/>
      <c r="BF130" s="1136"/>
      <c r="BG130" s="1136"/>
      <c r="BH130" s="1136"/>
    </row>
    <row r="131" spans="1:60" ht="20.25" thickBot="1">
      <c r="A131" s="529"/>
      <c r="B131" s="1140"/>
      <c r="C131" s="1140"/>
      <c r="D131" s="1143"/>
      <c r="E131" s="1155"/>
      <c r="F131" s="1155"/>
      <c r="G131" s="1155"/>
      <c r="H131" s="1185"/>
      <c r="I131" s="1185"/>
      <c r="J131" s="1185"/>
      <c r="K131" s="1185"/>
      <c r="L131" s="1155"/>
      <c r="M131" s="1155"/>
      <c r="N131" s="1155"/>
      <c r="O131" s="1155"/>
      <c r="P131" s="526"/>
      <c r="Q131" s="634"/>
      <c r="R131" s="1134"/>
      <c r="S131" s="1203"/>
      <c r="T131" s="1203"/>
      <c r="U131" s="1203"/>
      <c r="V131" s="1203"/>
      <c r="W131" s="1203"/>
      <c r="X131" s="1203"/>
      <c r="Y131" s="1203"/>
      <c r="Z131" s="1203"/>
      <c r="AA131" s="1203"/>
      <c r="AB131" s="1203"/>
      <c r="AC131" s="1203"/>
      <c r="AD131" s="1203"/>
      <c r="AE131" s="1203"/>
      <c r="AF131" s="1137"/>
      <c r="AG131" s="1137"/>
      <c r="AH131" s="1137"/>
      <c r="AI131" s="1137"/>
      <c r="AJ131" s="1137"/>
      <c r="AK131" s="1137"/>
      <c r="AL131" s="1137"/>
      <c r="AM131" s="1137"/>
      <c r="AN131" s="1137"/>
      <c r="AO131" s="1137"/>
      <c r="AP131" s="1137"/>
      <c r="AQ131" s="1137"/>
      <c r="AR131" s="1203"/>
      <c r="AS131" s="1203"/>
      <c r="AT131" s="1203"/>
      <c r="AU131" s="1203"/>
      <c r="AV131" s="1203"/>
      <c r="AW131" s="1203"/>
      <c r="AX131" s="1203"/>
      <c r="AY131" s="1203"/>
      <c r="AZ131" s="1137"/>
      <c r="BA131" s="1137"/>
      <c r="BB131" s="1137"/>
      <c r="BC131" s="1137"/>
      <c r="BD131" s="1137"/>
      <c r="BE131" s="1137"/>
      <c r="BF131" s="1137"/>
      <c r="BG131" s="1137"/>
      <c r="BH131" s="1137"/>
    </row>
    <row r="132" spans="1:60" ht="45" customHeight="1" thickBot="1">
      <c r="A132" s="529"/>
      <c r="B132" s="538">
        <v>1</v>
      </c>
      <c r="C132" s="593" t="s">
        <v>613</v>
      </c>
      <c r="D132" s="613" t="s">
        <v>614</v>
      </c>
      <c r="E132" s="541" t="s">
        <v>503</v>
      </c>
      <c r="F132" s="541">
        <v>4</v>
      </c>
      <c r="G132" s="542">
        <f>SUM(H132:L132)</f>
        <v>20</v>
      </c>
      <c r="H132" s="543"/>
      <c r="I132" s="543"/>
      <c r="J132" s="543"/>
      <c r="K132" s="544">
        <v>20</v>
      </c>
      <c r="L132" s="545"/>
      <c r="M132" s="543">
        <v>3</v>
      </c>
      <c r="N132" s="543"/>
      <c r="O132" s="547"/>
      <c r="P132" s="526"/>
      <c r="Q132" s="632"/>
      <c r="R132" s="548" t="str">
        <f t="shared" ref="R132:R159" si="8">C132</f>
        <v>Problemy społeczno-gospodarcze na polskich pograniczach</v>
      </c>
      <c r="S132" s="549" t="s">
        <v>56</v>
      </c>
      <c r="T132" s="549"/>
      <c r="U132" s="549"/>
      <c r="V132" s="549" t="s">
        <v>56</v>
      </c>
      <c r="W132" s="549"/>
      <c r="X132" s="549"/>
      <c r="Y132" s="549"/>
      <c r="Z132" s="549"/>
      <c r="AA132" s="549"/>
      <c r="AB132" s="549" t="s">
        <v>56</v>
      </c>
      <c r="AC132" s="549"/>
      <c r="AD132" s="549"/>
      <c r="AE132" s="549"/>
      <c r="AF132" s="571"/>
      <c r="AG132" s="571"/>
      <c r="AH132" s="571" t="s">
        <v>56</v>
      </c>
      <c r="AI132" s="571"/>
      <c r="AJ132" s="571" t="s">
        <v>56</v>
      </c>
      <c r="AK132" s="571"/>
      <c r="AL132" s="571"/>
      <c r="AM132" s="571"/>
      <c r="AN132" s="571"/>
      <c r="AO132" s="571"/>
      <c r="AP132" s="571"/>
      <c r="AQ132" s="571"/>
      <c r="AR132" s="549"/>
      <c r="AS132" s="549"/>
      <c r="AT132" s="549" t="s">
        <v>56</v>
      </c>
      <c r="AU132" s="549"/>
      <c r="AV132" s="549"/>
      <c r="AW132" s="549"/>
      <c r="AX132" s="549" t="s">
        <v>56</v>
      </c>
      <c r="AY132" s="549"/>
      <c r="AZ132" s="549"/>
      <c r="BA132" s="549"/>
      <c r="BB132" s="549"/>
      <c r="BC132" s="549" t="s">
        <v>56</v>
      </c>
      <c r="BD132" s="549"/>
      <c r="BE132" s="549"/>
      <c r="BF132" s="549" t="s">
        <v>56</v>
      </c>
      <c r="BG132" s="549"/>
      <c r="BH132" s="549" t="s">
        <v>56</v>
      </c>
    </row>
    <row r="133" spans="1:60" ht="45" customHeight="1" thickBot="1">
      <c r="A133" s="527"/>
      <c r="B133" s="538">
        <v>2</v>
      </c>
      <c r="C133" s="690" t="s">
        <v>792</v>
      </c>
      <c r="D133" s="540" t="s">
        <v>727</v>
      </c>
      <c r="E133" s="541" t="s">
        <v>503</v>
      </c>
      <c r="F133" s="542">
        <v>4</v>
      </c>
      <c r="G133" s="542">
        <f>SUM(H133:L133)</f>
        <v>20</v>
      </c>
      <c r="H133" s="543"/>
      <c r="I133" s="543"/>
      <c r="J133" s="543"/>
      <c r="K133" s="564">
        <v>20</v>
      </c>
      <c r="L133" s="551"/>
      <c r="M133" s="543">
        <v>3</v>
      </c>
      <c r="N133" s="543"/>
      <c r="O133" s="547"/>
      <c r="P133" s="526"/>
      <c r="Q133" s="527"/>
      <c r="R133" s="548" t="str">
        <f t="shared" si="8"/>
        <v>Korupcja gospodarcza</v>
      </c>
      <c r="S133" s="549" t="s">
        <v>56</v>
      </c>
      <c r="T133" s="549"/>
      <c r="U133" s="549"/>
      <c r="V133" s="549"/>
      <c r="W133" s="549"/>
      <c r="X133" s="549"/>
      <c r="Y133" s="549"/>
      <c r="Z133" s="549" t="s">
        <v>56</v>
      </c>
      <c r="AA133" s="549"/>
      <c r="AB133" s="549"/>
      <c r="AC133" s="549"/>
      <c r="AD133" s="549"/>
      <c r="AE133" s="549"/>
      <c r="AF133" s="549"/>
      <c r="AG133" s="549"/>
      <c r="AH133" s="549" t="s">
        <v>56</v>
      </c>
      <c r="AI133" s="549"/>
      <c r="AJ133" s="549"/>
      <c r="AK133" s="549"/>
      <c r="AL133" s="549"/>
      <c r="AM133" s="549"/>
      <c r="AN133" s="549"/>
      <c r="AO133" s="549"/>
      <c r="AP133" s="549"/>
      <c r="AQ133" s="549" t="s">
        <v>56</v>
      </c>
      <c r="AR133" s="549"/>
      <c r="AS133" s="549"/>
      <c r="AT133" s="549"/>
      <c r="AU133" s="549" t="s">
        <v>56</v>
      </c>
      <c r="AV133" s="549"/>
      <c r="AW133" s="549"/>
      <c r="AX133" s="549"/>
      <c r="AY133" s="549"/>
      <c r="AZ133" s="549"/>
      <c r="BA133" s="549"/>
      <c r="BB133" s="549"/>
      <c r="BC133" s="549"/>
      <c r="BD133" s="549" t="s">
        <v>56</v>
      </c>
      <c r="BE133" s="549"/>
      <c r="BF133" s="549" t="s">
        <v>56</v>
      </c>
      <c r="BG133" s="549"/>
      <c r="BH133" s="549"/>
    </row>
    <row r="134" spans="1:60" ht="45" customHeight="1" thickBot="1">
      <c r="A134" s="529"/>
      <c r="B134" s="538">
        <v>3</v>
      </c>
      <c r="C134" s="572" t="s">
        <v>145</v>
      </c>
      <c r="D134" s="540" t="s">
        <v>510</v>
      </c>
      <c r="E134" s="541" t="s">
        <v>503</v>
      </c>
      <c r="F134" s="542">
        <v>4</v>
      </c>
      <c r="G134" s="542">
        <f>SUM(H134:L134)</f>
        <v>20</v>
      </c>
      <c r="H134" s="577"/>
      <c r="I134" s="543"/>
      <c r="J134" s="543">
        <v>20</v>
      </c>
      <c r="K134" s="550"/>
      <c r="L134" s="551"/>
      <c r="M134" s="543">
        <v>15</v>
      </c>
      <c r="N134" s="543"/>
      <c r="O134" s="547"/>
      <c r="P134" s="526"/>
      <c r="Q134" s="527"/>
      <c r="R134" s="548" t="str">
        <f t="shared" si="8"/>
        <v>Seminarium magisterskie</v>
      </c>
      <c r="S134" s="549"/>
      <c r="T134" s="549" t="s">
        <v>56</v>
      </c>
      <c r="U134" s="549"/>
      <c r="V134" s="549" t="s">
        <v>56</v>
      </c>
      <c r="W134" s="549"/>
      <c r="X134" s="549" t="s">
        <v>56</v>
      </c>
      <c r="Y134" s="549"/>
      <c r="Z134" s="549" t="s">
        <v>56</v>
      </c>
      <c r="AA134" s="549" t="s">
        <v>56</v>
      </c>
      <c r="AB134" s="549"/>
      <c r="AC134" s="549" t="s">
        <v>56</v>
      </c>
      <c r="AD134" s="549"/>
      <c r="AE134" s="549"/>
      <c r="AF134" s="571" t="s">
        <v>56</v>
      </c>
      <c r="AG134" s="571"/>
      <c r="AH134" s="571" t="s">
        <v>56</v>
      </c>
      <c r="AI134" s="571"/>
      <c r="AJ134" s="571"/>
      <c r="AK134" s="571"/>
      <c r="AL134" s="571"/>
      <c r="AM134" s="571"/>
      <c r="AN134" s="571" t="s">
        <v>56</v>
      </c>
      <c r="AO134" s="571" t="s">
        <v>56</v>
      </c>
      <c r="AP134" s="571"/>
      <c r="AQ134" s="571"/>
      <c r="AR134" s="549"/>
      <c r="AS134" s="549"/>
      <c r="AT134" s="549" t="s">
        <v>56</v>
      </c>
      <c r="AU134" s="549"/>
      <c r="AV134" s="549" t="s">
        <v>56</v>
      </c>
      <c r="AW134" s="549"/>
      <c r="AX134" s="549"/>
      <c r="AY134" s="549"/>
      <c r="AZ134" s="549"/>
      <c r="BA134" s="549"/>
      <c r="BB134" s="549" t="s">
        <v>56</v>
      </c>
      <c r="BC134" s="549"/>
      <c r="BD134" s="549"/>
      <c r="BE134" s="549"/>
      <c r="BF134" s="549" t="s">
        <v>56</v>
      </c>
      <c r="BG134" s="549" t="s">
        <v>56</v>
      </c>
      <c r="BH134" s="549"/>
    </row>
    <row r="135" spans="1:60" ht="45" customHeight="1" thickBot="1">
      <c r="A135" s="529"/>
      <c r="B135" s="538" t="s">
        <v>793</v>
      </c>
      <c r="C135" s="566" t="s">
        <v>592</v>
      </c>
      <c r="D135" s="540"/>
      <c r="E135" s="542" t="s">
        <v>503</v>
      </c>
      <c r="F135" s="542">
        <v>4</v>
      </c>
      <c r="G135" s="542">
        <f>SUM(H135:L135)</f>
        <v>60</v>
      </c>
      <c r="H135" s="691">
        <v>20</v>
      </c>
      <c r="I135" s="543"/>
      <c r="J135" s="543"/>
      <c r="K135" s="554">
        <v>40</v>
      </c>
      <c r="L135" s="555"/>
      <c r="M135" s="568"/>
      <c r="N135" s="568">
        <v>9</v>
      </c>
      <c r="O135" s="569"/>
      <c r="P135" s="526"/>
      <c r="Q135" s="527"/>
      <c r="R135" s="548" t="str">
        <f t="shared" si="8"/>
        <v>Przedmioty specjalnościowe (kontynuacja)</v>
      </c>
      <c r="S135" s="549"/>
      <c r="T135" s="549"/>
      <c r="U135" s="549"/>
      <c r="V135" s="549"/>
      <c r="W135" s="549"/>
      <c r="X135" s="549"/>
      <c r="Y135" s="549"/>
      <c r="Z135" s="549"/>
      <c r="AA135" s="549"/>
      <c r="AB135" s="549"/>
      <c r="AC135" s="549"/>
      <c r="AD135" s="549"/>
      <c r="AE135" s="549"/>
      <c r="AF135" s="571"/>
      <c r="AG135" s="571"/>
      <c r="AH135" s="571"/>
      <c r="AI135" s="571"/>
      <c r="AJ135" s="571"/>
      <c r="AK135" s="571"/>
      <c r="AL135" s="571"/>
      <c r="AM135" s="571"/>
      <c r="AN135" s="571"/>
      <c r="AO135" s="571"/>
      <c r="AP135" s="571"/>
      <c r="AQ135" s="571"/>
      <c r="AR135" s="549"/>
      <c r="AS135" s="549"/>
      <c r="AT135" s="549"/>
      <c r="AU135" s="549"/>
      <c r="AV135" s="549"/>
      <c r="AW135" s="549"/>
      <c r="AX135" s="549"/>
      <c r="AY135" s="549"/>
      <c r="AZ135" s="549" t="s">
        <v>56</v>
      </c>
      <c r="BA135" s="549"/>
      <c r="BB135" s="549"/>
      <c r="BC135" s="549" t="s">
        <v>56</v>
      </c>
      <c r="BD135" s="549"/>
      <c r="BE135" s="549"/>
      <c r="BF135" s="549" t="s">
        <v>56</v>
      </c>
      <c r="BG135" s="549"/>
      <c r="BH135" s="549"/>
    </row>
    <row r="136" spans="1:60" ht="20.25" hidden="1" thickBot="1">
      <c r="A136" s="581"/>
      <c r="B136" s="582"/>
      <c r="C136" s="583" t="s">
        <v>517</v>
      </c>
      <c r="D136" s="584"/>
      <c r="E136" s="585"/>
      <c r="F136" s="585"/>
      <c r="G136" s="585"/>
      <c r="H136" s="586"/>
      <c r="I136" s="586"/>
      <c r="J136" s="586"/>
      <c r="K136" s="586"/>
      <c r="L136" s="586"/>
      <c r="M136" s="587"/>
      <c r="N136" s="586"/>
      <c r="O136" s="588"/>
      <c r="P136" s="589"/>
      <c r="Q136" s="590"/>
      <c r="R136" s="682" t="str">
        <f t="shared" si="8"/>
        <v>Specjalność: Socjologia bezpieczeństwa militarnego</v>
      </c>
      <c r="S136" s="592"/>
      <c r="T136" s="592"/>
      <c r="U136" s="592"/>
      <c r="V136" s="592"/>
      <c r="W136" s="592"/>
      <c r="X136" s="592"/>
      <c r="Y136" s="592"/>
      <c r="Z136" s="592"/>
      <c r="AA136" s="592"/>
      <c r="AB136" s="592"/>
      <c r="AC136" s="592"/>
      <c r="AD136" s="592"/>
      <c r="AE136" s="592"/>
      <c r="AF136" s="592"/>
      <c r="AG136" s="592"/>
      <c r="AH136" s="592"/>
      <c r="AI136" s="592"/>
      <c r="AJ136" s="592"/>
      <c r="AK136" s="592"/>
      <c r="AL136" s="592"/>
      <c r="AM136" s="592"/>
      <c r="AN136" s="592"/>
      <c r="AO136" s="592"/>
      <c r="AP136" s="592"/>
      <c r="AQ136" s="592"/>
      <c r="AR136" s="592"/>
      <c r="AS136" s="592"/>
      <c r="AT136" s="592"/>
      <c r="AU136" s="592"/>
      <c r="AV136" s="592"/>
      <c r="AW136" s="592"/>
      <c r="AX136" s="592"/>
      <c r="AY136" s="592"/>
      <c r="AZ136" s="592"/>
      <c r="BA136" s="592"/>
      <c r="BB136" s="592"/>
      <c r="BC136" s="592"/>
      <c r="BD136" s="592"/>
      <c r="BE136" s="592"/>
      <c r="BF136" s="592"/>
      <c r="BG136" s="592"/>
      <c r="BH136" s="592"/>
    </row>
    <row r="137" spans="1:60" ht="20.25" hidden="1" thickBot="1">
      <c r="A137" s="529"/>
      <c r="B137" s="538">
        <v>4</v>
      </c>
      <c r="C137" s="593" t="s">
        <v>794</v>
      </c>
      <c r="D137" s="540"/>
      <c r="E137" s="541" t="s">
        <v>503</v>
      </c>
      <c r="F137" s="541">
        <v>4</v>
      </c>
      <c r="G137" s="542">
        <f>SUM(H137:L137)</f>
        <v>20</v>
      </c>
      <c r="H137" s="543">
        <v>20</v>
      </c>
      <c r="I137" s="543"/>
      <c r="J137" s="543"/>
      <c r="K137" s="544"/>
      <c r="L137" s="545"/>
      <c r="M137" s="546"/>
      <c r="N137" s="543">
        <v>3</v>
      </c>
      <c r="O137" s="547"/>
      <c r="P137" s="526"/>
      <c r="Q137" s="570"/>
      <c r="R137" s="548" t="str">
        <f t="shared" si="8"/>
        <v>Operacje pokojowe i misje stabilizacyjne</v>
      </c>
      <c r="S137" s="549"/>
      <c r="T137" s="549" t="s">
        <v>56</v>
      </c>
      <c r="U137" s="549" t="s">
        <v>56</v>
      </c>
      <c r="V137" s="549"/>
      <c r="W137" s="549"/>
      <c r="X137" s="549"/>
      <c r="Y137" s="549"/>
      <c r="Z137" s="549"/>
      <c r="AA137" s="549" t="s">
        <v>56</v>
      </c>
      <c r="AB137" s="549"/>
      <c r="AC137" s="549" t="s">
        <v>56</v>
      </c>
      <c r="AD137" s="549"/>
      <c r="AE137" s="549"/>
      <c r="AF137" s="571" t="s">
        <v>56</v>
      </c>
      <c r="AG137" s="571"/>
      <c r="AH137" s="571" t="s">
        <v>56</v>
      </c>
      <c r="AI137" s="571"/>
      <c r="AJ137" s="571"/>
      <c r="AK137" s="571"/>
      <c r="AL137" s="571"/>
      <c r="AM137" s="571"/>
      <c r="AN137" s="571"/>
      <c r="AO137" s="571"/>
      <c r="AP137" s="571"/>
      <c r="AQ137" s="571"/>
      <c r="AR137" s="549"/>
      <c r="AS137" s="549" t="s">
        <v>56</v>
      </c>
      <c r="AT137" s="549"/>
      <c r="AU137" s="549" t="s">
        <v>56</v>
      </c>
      <c r="AV137" s="549"/>
      <c r="AW137" s="549"/>
      <c r="AX137" s="549"/>
      <c r="AY137" s="549"/>
      <c r="AZ137" s="549" t="s">
        <v>56</v>
      </c>
      <c r="BA137" s="549"/>
      <c r="BB137" s="549"/>
      <c r="BC137" s="549"/>
      <c r="BD137" s="549"/>
      <c r="BE137" s="549"/>
      <c r="BF137" s="549" t="s">
        <v>56</v>
      </c>
      <c r="BG137" s="549"/>
      <c r="BH137" s="549"/>
    </row>
    <row r="138" spans="1:60" ht="20.25" hidden="1" thickBot="1">
      <c r="A138" s="529"/>
      <c r="B138" s="538">
        <v>5</v>
      </c>
      <c r="C138" s="573" t="s">
        <v>795</v>
      </c>
      <c r="D138" s="594" t="s">
        <v>520</v>
      </c>
      <c r="E138" s="541" t="s">
        <v>503</v>
      </c>
      <c r="F138" s="541">
        <v>4</v>
      </c>
      <c r="G138" s="542">
        <f>SUM(H138:L138)</f>
        <v>20</v>
      </c>
      <c r="H138" s="543"/>
      <c r="I138" s="543"/>
      <c r="J138" s="543"/>
      <c r="K138" s="550">
        <v>20</v>
      </c>
      <c r="L138" s="551"/>
      <c r="M138" s="546"/>
      <c r="N138" s="543">
        <v>3</v>
      </c>
      <c r="O138" s="547"/>
      <c r="P138" s="526"/>
      <c r="Q138" s="570"/>
      <c r="R138" s="548" t="str">
        <f t="shared" si="8"/>
        <v>Warsztaty z zarządzania w sytuacjach kryzysowych</v>
      </c>
      <c r="S138" s="549"/>
      <c r="T138" s="549"/>
      <c r="U138" s="549"/>
      <c r="V138" s="549"/>
      <c r="W138" s="549" t="s">
        <v>56</v>
      </c>
      <c r="X138" s="549" t="s">
        <v>56</v>
      </c>
      <c r="Y138" s="549"/>
      <c r="Z138" s="549"/>
      <c r="AA138" s="549"/>
      <c r="AB138" s="549"/>
      <c r="AC138" s="549"/>
      <c r="AD138" s="549"/>
      <c r="AE138" s="549"/>
      <c r="AF138" s="571"/>
      <c r="AG138" s="571" t="s">
        <v>56</v>
      </c>
      <c r="AH138" s="571"/>
      <c r="AI138" s="571" t="s">
        <v>56</v>
      </c>
      <c r="AJ138" s="571"/>
      <c r="AK138" s="571"/>
      <c r="AL138" s="571"/>
      <c r="AM138" s="571" t="s">
        <v>56</v>
      </c>
      <c r="AN138" s="571"/>
      <c r="AO138" s="571"/>
      <c r="AP138" s="571"/>
      <c r="AQ138" s="571"/>
      <c r="AR138" s="549" t="s">
        <v>56</v>
      </c>
      <c r="AS138" s="549"/>
      <c r="AT138" s="549" t="s">
        <v>56</v>
      </c>
      <c r="AU138" s="549"/>
      <c r="AV138" s="549" t="s">
        <v>56</v>
      </c>
      <c r="AW138" s="549"/>
      <c r="AX138" s="549"/>
      <c r="AY138" s="549"/>
      <c r="AZ138" s="549"/>
      <c r="BA138" s="549"/>
      <c r="BB138" s="549"/>
      <c r="BC138" s="549" t="s">
        <v>56</v>
      </c>
      <c r="BD138" s="549"/>
      <c r="BE138" s="549"/>
      <c r="BF138" s="549" t="s">
        <v>56</v>
      </c>
      <c r="BG138" s="549"/>
      <c r="BH138" s="549"/>
    </row>
    <row r="139" spans="1:60" ht="36.75" hidden="1" thickBot="1">
      <c r="A139" s="529"/>
      <c r="B139" s="538">
        <v>6</v>
      </c>
      <c r="C139" s="553" t="s">
        <v>617</v>
      </c>
      <c r="D139" s="540" t="s">
        <v>618</v>
      </c>
      <c r="E139" s="541" t="s">
        <v>503</v>
      </c>
      <c r="F139" s="541">
        <v>4</v>
      </c>
      <c r="G139" s="542">
        <f>SUM(H139:L139)</f>
        <v>20</v>
      </c>
      <c r="H139" s="543"/>
      <c r="I139" s="543"/>
      <c r="J139" s="543"/>
      <c r="K139" s="554">
        <v>20</v>
      </c>
      <c r="L139" s="555"/>
      <c r="M139" s="546"/>
      <c r="N139" s="543">
        <v>3</v>
      </c>
      <c r="O139" s="547"/>
      <c r="P139" s="526"/>
      <c r="Q139" s="570"/>
      <c r="R139" s="548" t="str">
        <f t="shared" si="8"/>
        <v>Współpraca cywilno-wojskowa w konfliktach zbrojnych</v>
      </c>
      <c r="S139" s="549"/>
      <c r="T139" s="549" t="s">
        <v>56</v>
      </c>
      <c r="U139" s="549"/>
      <c r="V139" s="549"/>
      <c r="W139" s="549"/>
      <c r="X139" s="549"/>
      <c r="Y139" s="549" t="s">
        <v>56</v>
      </c>
      <c r="Z139" s="549"/>
      <c r="AA139" s="549"/>
      <c r="AB139" s="549"/>
      <c r="AC139" s="549"/>
      <c r="AD139" s="549"/>
      <c r="AE139" s="549"/>
      <c r="AF139" s="571"/>
      <c r="AG139" s="571" t="s">
        <v>56</v>
      </c>
      <c r="AH139" s="571"/>
      <c r="AI139" s="571"/>
      <c r="AJ139" s="571" t="s">
        <v>56</v>
      </c>
      <c r="AK139" s="571"/>
      <c r="AL139" s="571"/>
      <c r="AM139" s="571"/>
      <c r="AN139" s="571"/>
      <c r="AO139" s="571"/>
      <c r="AP139" s="571"/>
      <c r="AQ139" s="571"/>
      <c r="AR139" s="549" t="s">
        <v>56</v>
      </c>
      <c r="AS139" s="549"/>
      <c r="AT139" s="549"/>
      <c r="AU139" s="549"/>
      <c r="AV139" s="549"/>
      <c r="AW139" s="549"/>
      <c r="AX139" s="549"/>
      <c r="AY139" s="549" t="s">
        <v>56</v>
      </c>
      <c r="AZ139" s="549"/>
      <c r="BA139" s="549"/>
      <c r="BB139" s="549"/>
      <c r="BC139" s="549" t="s">
        <v>56</v>
      </c>
      <c r="BD139" s="549"/>
      <c r="BE139" s="549"/>
      <c r="BF139" s="549" t="s">
        <v>56</v>
      </c>
      <c r="BG139" s="549"/>
      <c r="BH139" s="549"/>
    </row>
    <row r="140" spans="1:60" ht="21" thickBot="1">
      <c r="A140" s="529"/>
      <c r="B140" s="582"/>
      <c r="C140" s="652" t="s">
        <v>775</v>
      </c>
      <c r="D140" s="658"/>
      <c r="E140" s="659"/>
      <c r="F140" s="659"/>
      <c r="G140" s="659"/>
      <c r="H140" s="660"/>
      <c r="I140" s="660"/>
      <c r="J140" s="660"/>
      <c r="K140" s="660"/>
      <c r="L140" s="661"/>
      <c r="M140" s="662"/>
      <c r="N140" s="660"/>
      <c r="O140" s="663"/>
      <c r="P140" s="526"/>
      <c r="Q140" s="570"/>
      <c r="R140" s="653" t="str">
        <f>C140</f>
        <v>Specjalność: Zarządzanie strukturami logistycznymi</v>
      </c>
      <c r="S140" s="666"/>
      <c r="T140" s="666"/>
      <c r="U140" s="666"/>
      <c r="V140" s="666"/>
      <c r="W140" s="666"/>
      <c r="X140" s="666"/>
      <c r="Y140" s="666"/>
      <c r="Z140" s="666"/>
      <c r="AA140" s="666"/>
      <c r="AB140" s="666"/>
      <c r="AC140" s="666"/>
      <c r="AD140" s="666"/>
      <c r="AE140" s="666"/>
      <c r="AF140" s="666"/>
      <c r="AG140" s="666"/>
      <c r="AH140" s="666"/>
      <c r="AI140" s="666"/>
      <c r="AJ140" s="666"/>
      <c r="AK140" s="666"/>
      <c r="AL140" s="666"/>
      <c r="AM140" s="666"/>
      <c r="AN140" s="666"/>
      <c r="AO140" s="666"/>
      <c r="AP140" s="666"/>
      <c r="AQ140" s="666"/>
      <c r="AR140" s="666"/>
      <c r="AS140" s="666"/>
      <c r="AT140" s="666"/>
      <c r="AU140" s="666"/>
      <c r="AV140" s="666"/>
      <c r="AW140" s="666"/>
      <c r="AX140" s="666"/>
      <c r="AY140" s="666"/>
      <c r="AZ140" s="666"/>
      <c r="BA140" s="666"/>
      <c r="BB140" s="666"/>
      <c r="BC140" s="666"/>
      <c r="BD140" s="666"/>
      <c r="BE140" s="666"/>
      <c r="BF140" s="666"/>
      <c r="BG140" s="666"/>
      <c r="BH140" s="549"/>
    </row>
    <row r="141" spans="1:60" ht="45" customHeight="1" thickBot="1">
      <c r="A141" s="529"/>
      <c r="B141" s="538">
        <v>4</v>
      </c>
      <c r="C141" s="692" t="s">
        <v>796</v>
      </c>
      <c r="D141" s="681" t="s">
        <v>715</v>
      </c>
      <c r="E141" s="669" t="s">
        <v>503</v>
      </c>
      <c r="F141" s="669">
        <v>4</v>
      </c>
      <c r="G141" s="670">
        <f>SUM(H141:L141)</f>
        <v>20</v>
      </c>
      <c r="H141" s="672"/>
      <c r="I141" s="672"/>
      <c r="J141" s="672"/>
      <c r="K141" s="672">
        <v>20</v>
      </c>
      <c r="L141" s="693"/>
      <c r="M141" s="694"/>
      <c r="N141" s="672">
        <v>3</v>
      </c>
      <c r="O141" s="675"/>
      <c r="P141" s="526"/>
      <c r="Q141" s="570"/>
      <c r="R141" s="695" t="str">
        <f>C141</f>
        <v>Logistyka w przedsiębiorstwie</v>
      </c>
      <c r="S141" s="678"/>
      <c r="T141" s="678"/>
      <c r="U141" s="678"/>
      <c r="V141" s="678"/>
      <c r="W141" s="678"/>
      <c r="X141" s="678"/>
      <c r="Y141" s="678"/>
      <c r="Z141" s="678" t="s">
        <v>56</v>
      </c>
      <c r="AA141" s="678"/>
      <c r="AB141" s="678"/>
      <c r="AC141" s="678" t="s">
        <v>56</v>
      </c>
      <c r="AD141" s="678"/>
      <c r="AE141" s="678"/>
      <c r="AF141" s="679"/>
      <c r="AG141" s="679"/>
      <c r="AH141" s="679" t="s">
        <v>56</v>
      </c>
      <c r="AI141" s="679"/>
      <c r="AJ141" s="679"/>
      <c r="AK141" s="679"/>
      <c r="AL141" s="679" t="s">
        <v>56</v>
      </c>
      <c r="AM141" s="679"/>
      <c r="AN141" s="679"/>
      <c r="AO141" s="679"/>
      <c r="AP141" s="679"/>
      <c r="AQ141" s="679"/>
      <c r="AR141" s="678"/>
      <c r="AS141" s="678" t="s">
        <v>56</v>
      </c>
      <c r="AT141" s="678"/>
      <c r="AU141" s="678"/>
      <c r="AV141" s="678"/>
      <c r="AW141" s="678" t="s">
        <v>56</v>
      </c>
      <c r="AX141" s="678"/>
      <c r="AY141" s="678"/>
      <c r="AZ141" s="678"/>
      <c r="BA141" s="678"/>
      <c r="BB141" s="678"/>
      <c r="BC141" s="678" t="s">
        <v>56</v>
      </c>
      <c r="BD141" s="678"/>
      <c r="BE141" s="678"/>
      <c r="BF141" s="678" t="s">
        <v>56</v>
      </c>
      <c r="BG141" s="678"/>
      <c r="BH141" s="549"/>
    </row>
    <row r="142" spans="1:60" ht="45" customHeight="1" thickBot="1">
      <c r="A142" s="529"/>
      <c r="B142" s="538">
        <v>5</v>
      </c>
      <c r="C142" s="668" t="s">
        <v>797</v>
      </c>
      <c r="D142" s="668" t="s">
        <v>798</v>
      </c>
      <c r="E142" s="669" t="s">
        <v>503</v>
      </c>
      <c r="F142" s="669">
        <v>4</v>
      </c>
      <c r="G142" s="670">
        <f>SUM(H142:L142)</f>
        <v>20</v>
      </c>
      <c r="H142" s="672"/>
      <c r="I142" s="672"/>
      <c r="J142" s="672"/>
      <c r="K142" s="672">
        <v>20</v>
      </c>
      <c r="L142" s="693"/>
      <c r="M142" s="694"/>
      <c r="N142" s="672">
        <v>3</v>
      </c>
      <c r="O142" s="675"/>
      <c r="P142" s="526"/>
      <c r="Q142" s="570"/>
      <c r="R142" s="695" t="str">
        <f t="shared" ref="R142:R143" si="9">C142</f>
        <v>Logistyka miejska</v>
      </c>
      <c r="S142" s="678"/>
      <c r="T142" s="678" t="s">
        <v>56</v>
      </c>
      <c r="U142" s="678"/>
      <c r="V142" s="678"/>
      <c r="W142" s="678" t="s">
        <v>56</v>
      </c>
      <c r="X142" s="678"/>
      <c r="Y142" s="678"/>
      <c r="Z142" s="678"/>
      <c r="AA142" s="678"/>
      <c r="AB142" s="678"/>
      <c r="AC142" s="678"/>
      <c r="AD142" s="678"/>
      <c r="AE142" s="678"/>
      <c r="AF142" s="679"/>
      <c r="AG142" s="679"/>
      <c r="AH142" s="679"/>
      <c r="AI142" s="679"/>
      <c r="AJ142" s="679"/>
      <c r="AK142" s="679"/>
      <c r="AL142" s="679" t="s">
        <v>56</v>
      </c>
      <c r="AM142" s="679"/>
      <c r="AN142" s="679"/>
      <c r="AO142" s="679"/>
      <c r="AP142" s="679"/>
      <c r="AQ142" s="679" t="s">
        <v>56</v>
      </c>
      <c r="AR142" s="678"/>
      <c r="AS142" s="678"/>
      <c r="AT142" s="678" t="s">
        <v>56</v>
      </c>
      <c r="AU142" s="678"/>
      <c r="AV142" s="678"/>
      <c r="AW142" s="678"/>
      <c r="AX142" s="678"/>
      <c r="AY142" s="678"/>
      <c r="AZ142" s="678"/>
      <c r="BA142" s="678"/>
      <c r="BB142" s="678"/>
      <c r="BC142" s="678" t="s">
        <v>56</v>
      </c>
      <c r="BD142" s="678"/>
      <c r="BE142" s="678"/>
      <c r="BF142" s="678" t="s">
        <v>56</v>
      </c>
      <c r="BG142" s="678"/>
      <c r="BH142" s="549"/>
    </row>
    <row r="143" spans="1:60" ht="45" customHeight="1" thickBot="1">
      <c r="A143" s="529"/>
      <c r="B143" s="538">
        <v>6</v>
      </c>
      <c r="C143" s="692" t="s">
        <v>799</v>
      </c>
      <c r="D143" s="696" t="s">
        <v>779</v>
      </c>
      <c r="E143" s="669" t="s">
        <v>503</v>
      </c>
      <c r="F143" s="669">
        <v>4</v>
      </c>
      <c r="G143" s="670">
        <f>SUM(H143:L143)</f>
        <v>20</v>
      </c>
      <c r="H143" s="672"/>
      <c r="I143" s="672"/>
      <c r="J143" s="672"/>
      <c r="K143" s="672">
        <v>20</v>
      </c>
      <c r="L143" s="693"/>
      <c r="M143" s="697"/>
      <c r="N143" s="698">
        <v>3</v>
      </c>
      <c r="O143" s="699"/>
      <c r="P143" s="526"/>
      <c r="Q143" s="570"/>
      <c r="R143" s="695" t="str">
        <f t="shared" si="9"/>
        <v>Ekonomika transportu</v>
      </c>
      <c r="S143" s="678"/>
      <c r="T143" s="678"/>
      <c r="U143" s="678" t="s">
        <v>56</v>
      </c>
      <c r="V143" s="678"/>
      <c r="W143" s="678"/>
      <c r="X143" s="678"/>
      <c r="Y143" s="678"/>
      <c r="Z143" s="678"/>
      <c r="AA143" s="678"/>
      <c r="AB143" s="678"/>
      <c r="AC143" s="678"/>
      <c r="AD143" s="678"/>
      <c r="AE143" s="678" t="s">
        <v>56</v>
      </c>
      <c r="AF143" s="679" t="s">
        <v>56</v>
      </c>
      <c r="AG143" s="679"/>
      <c r="AH143" s="679"/>
      <c r="AI143" s="679"/>
      <c r="AJ143" s="679"/>
      <c r="AK143" s="679"/>
      <c r="AL143" s="679"/>
      <c r="AM143" s="679" t="s">
        <v>56</v>
      </c>
      <c r="AN143" s="679"/>
      <c r="AO143" s="679"/>
      <c r="AP143" s="679"/>
      <c r="AQ143" s="679"/>
      <c r="AR143" s="678"/>
      <c r="AS143" s="678"/>
      <c r="AT143" s="678"/>
      <c r="AU143" s="678"/>
      <c r="AV143" s="678"/>
      <c r="AW143" s="678"/>
      <c r="AX143" s="678" t="s">
        <v>56</v>
      </c>
      <c r="AY143" s="678"/>
      <c r="AZ143" s="678"/>
      <c r="BA143" s="678"/>
      <c r="BB143" s="678"/>
      <c r="BC143" s="678" t="s">
        <v>56</v>
      </c>
      <c r="BD143" s="678"/>
      <c r="BE143" s="678"/>
      <c r="BF143" s="678" t="s">
        <v>56</v>
      </c>
      <c r="BG143" s="678"/>
      <c r="BH143" s="549"/>
    </row>
    <row r="144" spans="1:60" ht="20.25" thickBot="1">
      <c r="A144" s="581"/>
      <c r="B144" s="582"/>
      <c r="C144" s="583" t="s">
        <v>524</v>
      </c>
      <c r="D144" s="584"/>
      <c r="E144" s="585"/>
      <c r="F144" s="585"/>
      <c r="G144" s="585"/>
      <c r="H144" s="586"/>
      <c r="I144" s="586"/>
      <c r="J144" s="586"/>
      <c r="K144" s="586"/>
      <c r="L144" s="586"/>
      <c r="M144" s="587"/>
      <c r="N144" s="586"/>
      <c r="O144" s="588"/>
      <c r="P144" s="589"/>
      <c r="Q144" s="590"/>
      <c r="R144" s="682" t="str">
        <f t="shared" si="8"/>
        <v>Specjalność: Socjologia bezpieczeństwa paramilitarnego</v>
      </c>
      <c r="S144" s="592"/>
      <c r="T144" s="592"/>
      <c r="U144" s="592"/>
      <c r="V144" s="592"/>
      <c r="W144" s="592"/>
      <c r="X144" s="592"/>
      <c r="Y144" s="592"/>
      <c r="Z144" s="592"/>
      <c r="AA144" s="592"/>
      <c r="AB144" s="592"/>
      <c r="AC144" s="592"/>
      <c r="AD144" s="592"/>
      <c r="AE144" s="592"/>
      <c r="AF144" s="592"/>
      <c r="AG144" s="592"/>
      <c r="AH144" s="592"/>
      <c r="AI144" s="592"/>
      <c r="AJ144" s="592"/>
      <c r="AK144" s="592"/>
      <c r="AL144" s="592"/>
      <c r="AM144" s="592"/>
      <c r="AN144" s="592"/>
      <c r="AO144" s="592"/>
      <c r="AP144" s="592"/>
      <c r="AQ144" s="592"/>
      <c r="AR144" s="592"/>
      <c r="AS144" s="592"/>
      <c r="AT144" s="592"/>
      <c r="AU144" s="592"/>
      <c r="AV144" s="592"/>
      <c r="AW144" s="592"/>
      <c r="AX144" s="592"/>
      <c r="AY144" s="592"/>
      <c r="AZ144" s="592"/>
      <c r="BA144" s="592"/>
      <c r="BB144" s="592"/>
      <c r="BC144" s="592"/>
      <c r="BD144" s="592"/>
      <c r="BE144" s="592"/>
      <c r="BF144" s="592"/>
      <c r="BG144" s="592"/>
      <c r="BH144" s="592"/>
    </row>
    <row r="145" spans="1:60" ht="45" customHeight="1" thickBot="1">
      <c r="A145" s="529"/>
      <c r="B145" s="538">
        <v>4</v>
      </c>
      <c r="C145" s="566" t="s">
        <v>619</v>
      </c>
      <c r="D145" s="540" t="s">
        <v>620</v>
      </c>
      <c r="E145" s="541" t="s">
        <v>503</v>
      </c>
      <c r="F145" s="541">
        <v>4</v>
      </c>
      <c r="G145" s="542">
        <f>SUM(H145:L145)</f>
        <v>20</v>
      </c>
      <c r="H145" s="543">
        <v>20</v>
      </c>
      <c r="I145" s="543"/>
      <c r="J145" s="543"/>
      <c r="K145" s="544"/>
      <c r="L145" s="545"/>
      <c r="M145" s="543"/>
      <c r="N145" s="543">
        <v>3</v>
      </c>
      <c r="O145" s="547"/>
      <c r="P145" s="526"/>
      <c r="Q145" s="570"/>
      <c r="R145" s="548" t="str">
        <f t="shared" si="8"/>
        <v>Polski system penitencjarny</v>
      </c>
      <c r="S145" s="549"/>
      <c r="T145" s="549"/>
      <c r="U145" s="549" t="s">
        <v>56</v>
      </c>
      <c r="V145" s="549"/>
      <c r="W145" s="549"/>
      <c r="X145" s="549" t="s">
        <v>56</v>
      </c>
      <c r="Y145" s="549"/>
      <c r="Z145" s="549"/>
      <c r="AA145" s="549" t="s">
        <v>56</v>
      </c>
      <c r="AB145" s="549"/>
      <c r="AC145" s="549"/>
      <c r="AD145" s="549"/>
      <c r="AE145" s="549"/>
      <c r="AF145" s="571"/>
      <c r="AG145" s="571"/>
      <c r="AH145" s="571" t="s">
        <v>56</v>
      </c>
      <c r="AI145" s="571"/>
      <c r="AJ145" s="571"/>
      <c r="AK145" s="571"/>
      <c r="AL145" s="571"/>
      <c r="AM145" s="571" t="s">
        <v>56</v>
      </c>
      <c r="AN145" s="571"/>
      <c r="AO145" s="571"/>
      <c r="AP145" s="571"/>
      <c r="AQ145" s="571"/>
      <c r="AR145" s="549"/>
      <c r="AS145" s="549"/>
      <c r="AT145" s="549" t="s">
        <v>56</v>
      </c>
      <c r="AU145" s="549"/>
      <c r="AV145" s="549"/>
      <c r="AW145" s="549"/>
      <c r="AX145" s="549" t="s">
        <v>56</v>
      </c>
      <c r="AY145" s="549"/>
      <c r="AZ145" s="549" t="s">
        <v>56</v>
      </c>
      <c r="BA145" s="549"/>
      <c r="BB145" s="549"/>
      <c r="BC145" s="549"/>
      <c r="BD145" s="549"/>
      <c r="BE145" s="549"/>
      <c r="BF145" s="549" t="s">
        <v>56</v>
      </c>
      <c r="BG145" s="549"/>
      <c r="BH145" s="549"/>
    </row>
    <row r="146" spans="1:60" ht="45" customHeight="1" thickBot="1">
      <c r="A146" s="529"/>
      <c r="B146" s="538">
        <v>5</v>
      </c>
      <c r="C146" s="539" t="s">
        <v>800</v>
      </c>
      <c r="D146" s="540" t="s">
        <v>338</v>
      </c>
      <c r="E146" s="541" t="s">
        <v>503</v>
      </c>
      <c r="F146" s="541">
        <v>4</v>
      </c>
      <c r="G146" s="542">
        <f>SUM(H146:L146)</f>
        <v>20</v>
      </c>
      <c r="H146" s="543"/>
      <c r="I146" s="543"/>
      <c r="J146" s="543"/>
      <c r="K146" s="550">
        <v>20</v>
      </c>
      <c r="L146" s="551"/>
      <c r="M146" s="543"/>
      <c r="N146" s="543">
        <v>3</v>
      </c>
      <c r="O146" s="547"/>
      <c r="P146" s="526"/>
      <c r="Q146" s="570"/>
      <c r="R146" s="548" t="str">
        <f t="shared" si="8"/>
        <v>Zarządzanie sektorem publicznym</v>
      </c>
      <c r="S146" s="549"/>
      <c r="T146" s="549" t="s">
        <v>56</v>
      </c>
      <c r="U146" s="549"/>
      <c r="V146" s="549"/>
      <c r="W146" s="549"/>
      <c r="X146" s="549" t="s">
        <v>56</v>
      </c>
      <c r="Y146" s="549"/>
      <c r="Z146" s="549"/>
      <c r="AA146" s="549"/>
      <c r="AB146" s="549" t="s">
        <v>56</v>
      </c>
      <c r="AC146" s="549"/>
      <c r="AD146" s="549"/>
      <c r="AE146" s="549"/>
      <c r="AF146" s="571" t="s">
        <v>56</v>
      </c>
      <c r="AG146" s="571"/>
      <c r="AH146" s="571"/>
      <c r="AI146" s="571"/>
      <c r="AJ146" s="571"/>
      <c r="AK146" s="571" t="s">
        <v>56</v>
      </c>
      <c r="AL146" s="571"/>
      <c r="AM146" s="571"/>
      <c r="AN146" s="571"/>
      <c r="AO146" s="571"/>
      <c r="AP146" s="571"/>
      <c r="AQ146" s="571"/>
      <c r="AR146" s="549"/>
      <c r="AS146" s="549" t="s">
        <v>56</v>
      </c>
      <c r="AT146" s="549"/>
      <c r="AU146" s="549"/>
      <c r="AV146" s="549"/>
      <c r="AW146" s="549"/>
      <c r="AX146" s="549" t="s">
        <v>56</v>
      </c>
      <c r="AY146" s="549"/>
      <c r="AZ146" s="549"/>
      <c r="BA146" s="549"/>
      <c r="BB146" s="549"/>
      <c r="BC146" s="549" t="s">
        <v>56</v>
      </c>
      <c r="BD146" s="549"/>
      <c r="BE146" s="549"/>
      <c r="BF146" s="549" t="s">
        <v>56</v>
      </c>
      <c r="BG146" s="549"/>
      <c r="BH146" s="549"/>
    </row>
    <row r="147" spans="1:60" ht="45" customHeight="1" thickBot="1">
      <c r="A147" s="529"/>
      <c r="B147" s="538">
        <v>6</v>
      </c>
      <c r="C147" s="683" t="s">
        <v>622</v>
      </c>
      <c r="D147" s="618" t="s">
        <v>541</v>
      </c>
      <c r="E147" s="541" t="s">
        <v>503</v>
      </c>
      <c r="F147" s="541">
        <v>4</v>
      </c>
      <c r="G147" s="542">
        <f>SUM(H147:L147)</f>
        <v>20</v>
      </c>
      <c r="H147" s="543"/>
      <c r="I147" s="543"/>
      <c r="J147" s="543"/>
      <c r="K147" s="554">
        <v>20</v>
      </c>
      <c r="L147" s="555"/>
      <c r="M147" s="543"/>
      <c r="N147" s="543">
        <v>3</v>
      </c>
      <c r="O147" s="547"/>
      <c r="P147" s="526"/>
      <c r="Q147" s="570"/>
      <c r="R147" s="548" t="str">
        <f t="shared" si="8"/>
        <v>Zderzenia cywilizacji jako osie konfliktów społecznych</v>
      </c>
      <c r="S147" s="549" t="s">
        <v>56</v>
      </c>
      <c r="T147" s="549"/>
      <c r="U147" s="549"/>
      <c r="V147" s="549"/>
      <c r="W147" s="549"/>
      <c r="X147" s="549"/>
      <c r="Y147" s="549" t="s">
        <v>56</v>
      </c>
      <c r="Z147" s="549" t="s">
        <v>56</v>
      </c>
      <c r="AA147" s="549"/>
      <c r="AB147" s="549"/>
      <c r="AC147" s="549"/>
      <c r="AD147" s="549"/>
      <c r="AE147" s="549"/>
      <c r="AF147" s="571"/>
      <c r="AG147" s="571" t="s">
        <v>56</v>
      </c>
      <c r="AH147" s="571"/>
      <c r="AI147" s="571"/>
      <c r="AJ147" s="571"/>
      <c r="AK147" s="571"/>
      <c r="AL147" s="571" t="s">
        <v>56</v>
      </c>
      <c r="AM147" s="571"/>
      <c r="AN147" s="571"/>
      <c r="AO147" s="571"/>
      <c r="AP147" s="571"/>
      <c r="AQ147" s="571"/>
      <c r="AR147" s="549"/>
      <c r="AS147" s="549"/>
      <c r="AT147" s="549"/>
      <c r="AU147" s="549" t="s">
        <v>56</v>
      </c>
      <c r="AV147" s="549"/>
      <c r="AW147" s="549"/>
      <c r="AX147" s="549"/>
      <c r="AY147" s="549" t="s">
        <v>56</v>
      </c>
      <c r="AZ147" s="549"/>
      <c r="BA147" s="549"/>
      <c r="BB147" s="549"/>
      <c r="BC147" s="549" t="s">
        <v>56</v>
      </c>
      <c r="BD147" s="549"/>
      <c r="BE147" s="549"/>
      <c r="BF147" s="549" t="s">
        <v>56</v>
      </c>
      <c r="BG147" s="549"/>
      <c r="BH147" s="549"/>
    </row>
    <row r="148" spans="1:60" ht="36.75" thickBot="1">
      <c r="A148" s="581"/>
      <c r="B148" s="582"/>
      <c r="C148" s="614" t="s">
        <v>530</v>
      </c>
      <c r="D148" s="584"/>
      <c r="E148" s="585"/>
      <c r="F148" s="585"/>
      <c r="G148" s="585"/>
      <c r="H148" s="586"/>
      <c r="I148" s="586"/>
      <c r="J148" s="586"/>
      <c r="K148" s="586"/>
      <c r="L148" s="586"/>
      <c r="M148" s="587"/>
      <c r="N148" s="586"/>
      <c r="O148" s="588"/>
      <c r="P148" s="589"/>
      <c r="Q148" s="590"/>
      <c r="R148" s="682" t="str">
        <f t="shared" si="8"/>
        <v>Specjalność: Socjologia zarządzania sektorem bezpieczeństwa</v>
      </c>
      <c r="S148" s="592"/>
      <c r="T148" s="592"/>
      <c r="U148" s="592"/>
      <c r="V148" s="592"/>
      <c r="W148" s="592"/>
      <c r="X148" s="592"/>
      <c r="Y148" s="592"/>
      <c r="Z148" s="592"/>
      <c r="AA148" s="592"/>
      <c r="AB148" s="592"/>
      <c r="AC148" s="592"/>
      <c r="AD148" s="592"/>
      <c r="AE148" s="592"/>
      <c r="AF148" s="592"/>
      <c r="AG148" s="592"/>
      <c r="AH148" s="592"/>
      <c r="AI148" s="592"/>
      <c r="AJ148" s="592"/>
      <c r="AK148" s="592"/>
      <c r="AL148" s="592"/>
      <c r="AM148" s="592"/>
      <c r="AN148" s="592"/>
      <c r="AO148" s="592"/>
      <c r="AP148" s="592"/>
      <c r="AQ148" s="592"/>
      <c r="AR148" s="592"/>
      <c r="AS148" s="592"/>
      <c r="AT148" s="592"/>
      <c r="AU148" s="592"/>
      <c r="AV148" s="592"/>
      <c r="AW148" s="592"/>
      <c r="AX148" s="592"/>
      <c r="AY148" s="592"/>
      <c r="AZ148" s="592"/>
      <c r="BA148" s="592"/>
      <c r="BB148" s="592"/>
      <c r="BC148" s="592"/>
      <c r="BD148" s="592"/>
      <c r="BE148" s="592"/>
      <c r="BF148" s="592"/>
      <c r="BG148" s="592"/>
      <c r="BH148" s="592"/>
    </row>
    <row r="149" spans="1:60" ht="45" customHeight="1" thickBot="1">
      <c r="A149" s="529"/>
      <c r="B149" s="538">
        <v>4</v>
      </c>
      <c r="C149" s="573" t="s">
        <v>623</v>
      </c>
      <c r="D149" s="594"/>
      <c r="E149" s="541" t="s">
        <v>503</v>
      </c>
      <c r="F149" s="541">
        <v>4</v>
      </c>
      <c r="G149" s="542">
        <f>SUM(H149:L149)</f>
        <v>20</v>
      </c>
      <c r="H149" s="543">
        <v>20</v>
      </c>
      <c r="I149" s="543"/>
      <c r="J149" s="543"/>
      <c r="K149" s="544"/>
      <c r="L149" s="545"/>
      <c r="M149" s="546"/>
      <c r="N149" s="543">
        <v>3</v>
      </c>
      <c r="O149" s="547"/>
      <c r="P149" s="526"/>
      <c r="Q149" s="570"/>
      <c r="R149" s="548" t="str">
        <f t="shared" si="8"/>
        <v>Wielokulturowość we współczesnym świecie</v>
      </c>
      <c r="S149" s="549" t="s">
        <v>56</v>
      </c>
      <c r="T149" s="549"/>
      <c r="U149" s="549"/>
      <c r="V149" s="549"/>
      <c r="W149" s="549"/>
      <c r="X149" s="549" t="s">
        <v>56</v>
      </c>
      <c r="Y149" s="549"/>
      <c r="Z149" s="549" t="s">
        <v>56</v>
      </c>
      <c r="AA149" s="549"/>
      <c r="AB149" s="549"/>
      <c r="AC149" s="549"/>
      <c r="AD149" s="549"/>
      <c r="AE149" s="549"/>
      <c r="AF149" s="571"/>
      <c r="AG149" s="571" t="s">
        <v>56</v>
      </c>
      <c r="AH149" s="571"/>
      <c r="AI149" s="571"/>
      <c r="AJ149" s="571"/>
      <c r="AK149" s="571"/>
      <c r="AL149" s="571" t="s">
        <v>56</v>
      </c>
      <c r="AM149" s="571"/>
      <c r="AN149" s="571"/>
      <c r="AO149" s="571"/>
      <c r="AP149" s="571"/>
      <c r="AQ149" s="571"/>
      <c r="AR149" s="549"/>
      <c r="AS149" s="549"/>
      <c r="AT149" s="549"/>
      <c r="AU149" s="549" t="s">
        <v>56</v>
      </c>
      <c r="AV149" s="549"/>
      <c r="AW149" s="549"/>
      <c r="AX149" s="549"/>
      <c r="AY149" s="549" t="s">
        <v>56</v>
      </c>
      <c r="AZ149" s="549" t="s">
        <v>56</v>
      </c>
      <c r="BA149" s="549"/>
      <c r="BB149" s="549"/>
      <c r="BC149" s="549"/>
      <c r="BD149" s="549"/>
      <c r="BE149" s="549"/>
      <c r="BF149" s="549" t="s">
        <v>56</v>
      </c>
      <c r="BG149" s="549"/>
      <c r="BH149" s="549"/>
    </row>
    <row r="150" spans="1:60" ht="45" customHeight="1" thickBot="1">
      <c r="A150" s="529"/>
      <c r="B150" s="538">
        <v>5</v>
      </c>
      <c r="C150" s="615" t="s">
        <v>801</v>
      </c>
      <c r="D150" s="616" t="s">
        <v>548</v>
      </c>
      <c r="E150" s="541" t="s">
        <v>503</v>
      </c>
      <c r="F150" s="541">
        <v>4</v>
      </c>
      <c r="G150" s="542">
        <f>SUM(H150:L150)</f>
        <v>20</v>
      </c>
      <c r="H150" s="543"/>
      <c r="I150" s="543"/>
      <c r="J150" s="543"/>
      <c r="K150" s="550">
        <v>20</v>
      </c>
      <c r="L150" s="551"/>
      <c r="M150" s="546"/>
      <c r="N150" s="543">
        <v>3</v>
      </c>
      <c r="O150" s="547"/>
      <c r="P150" s="526"/>
      <c r="Q150" s="570"/>
      <c r="R150" s="548" t="str">
        <f t="shared" si="8"/>
        <v>Socjolog i zarządzanie zasobami ludzkimi w sektorze bezpieczeństwa</v>
      </c>
      <c r="S150" s="549" t="s">
        <v>56</v>
      </c>
      <c r="T150" s="549" t="s">
        <v>56</v>
      </c>
      <c r="U150" s="549"/>
      <c r="V150" s="549"/>
      <c r="W150" s="549"/>
      <c r="X150" s="549"/>
      <c r="Y150" s="549"/>
      <c r="Z150" s="549"/>
      <c r="AA150" s="549" t="s">
        <v>56</v>
      </c>
      <c r="AB150" s="549"/>
      <c r="AC150" s="549"/>
      <c r="AD150" s="549"/>
      <c r="AE150" s="549"/>
      <c r="AF150" s="571" t="s">
        <v>56</v>
      </c>
      <c r="AG150" s="571"/>
      <c r="AH150" s="571"/>
      <c r="AI150" s="571"/>
      <c r="AJ150" s="571"/>
      <c r="AK150" s="571" t="s">
        <v>56</v>
      </c>
      <c r="AL150" s="571"/>
      <c r="AM150" s="571" t="s">
        <v>56</v>
      </c>
      <c r="AN150" s="571"/>
      <c r="AO150" s="571"/>
      <c r="AP150" s="571"/>
      <c r="AQ150" s="571"/>
      <c r="AR150" s="549"/>
      <c r="AS150" s="549"/>
      <c r="AT150" s="549"/>
      <c r="AU150" s="549" t="s">
        <v>56</v>
      </c>
      <c r="AV150" s="549"/>
      <c r="AW150" s="549"/>
      <c r="AX150" s="549"/>
      <c r="AY150" s="549" t="s">
        <v>56</v>
      </c>
      <c r="AZ150" s="549"/>
      <c r="BA150" s="549"/>
      <c r="BB150" s="549"/>
      <c r="BC150" s="549" t="s">
        <v>56</v>
      </c>
      <c r="BD150" s="549"/>
      <c r="BE150" s="549"/>
      <c r="BF150" s="549" t="s">
        <v>56</v>
      </c>
      <c r="BG150" s="549"/>
      <c r="BH150" s="549"/>
    </row>
    <row r="151" spans="1:60" ht="45" customHeight="1" thickBot="1">
      <c r="A151" s="529"/>
      <c r="B151" s="538">
        <v>6</v>
      </c>
      <c r="C151" s="615" t="s">
        <v>625</v>
      </c>
      <c r="D151" s="540" t="s">
        <v>532</v>
      </c>
      <c r="E151" s="541" t="s">
        <v>503</v>
      </c>
      <c r="F151" s="541">
        <v>4</v>
      </c>
      <c r="G151" s="542">
        <f>SUM(H151:L151)</f>
        <v>20</v>
      </c>
      <c r="H151" s="543"/>
      <c r="I151" s="543"/>
      <c r="J151" s="543"/>
      <c r="K151" s="554">
        <v>20</v>
      </c>
      <c r="L151" s="555"/>
      <c r="M151" s="546"/>
      <c r="N151" s="543">
        <v>3</v>
      </c>
      <c r="O151" s="547"/>
      <c r="P151" s="526"/>
      <c r="Q151" s="570"/>
      <c r="R151" s="548" t="str">
        <f t="shared" si="8"/>
        <v>Między kulturą Islamu a kulturą Zachodu</v>
      </c>
      <c r="S151" s="549"/>
      <c r="T151" s="549"/>
      <c r="U151" s="549" t="s">
        <v>56</v>
      </c>
      <c r="V151" s="549"/>
      <c r="W151" s="549"/>
      <c r="X151" s="549"/>
      <c r="Y151" s="549" t="s">
        <v>56</v>
      </c>
      <c r="Z151" s="549"/>
      <c r="AA151" s="549"/>
      <c r="AB151" s="549"/>
      <c r="AC151" s="549"/>
      <c r="AD151" s="549"/>
      <c r="AE151" s="549"/>
      <c r="AF151" s="571"/>
      <c r="AG151" s="571" t="s">
        <v>56</v>
      </c>
      <c r="AH151" s="571"/>
      <c r="AI151" s="571"/>
      <c r="AJ151" s="571"/>
      <c r="AK151" s="571"/>
      <c r="AL151" s="571" t="s">
        <v>56</v>
      </c>
      <c r="AM151" s="571"/>
      <c r="AN151" s="571"/>
      <c r="AO151" s="571"/>
      <c r="AP151" s="571"/>
      <c r="AQ151" s="571"/>
      <c r="AR151" s="549"/>
      <c r="AS151" s="549"/>
      <c r="AT151" s="549"/>
      <c r="AU151" s="549"/>
      <c r="AV151" s="549"/>
      <c r="AW151" s="549" t="s">
        <v>56</v>
      </c>
      <c r="AX151" s="549"/>
      <c r="AY151" s="549" t="s">
        <v>56</v>
      </c>
      <c r="AZ151" s="549"/>
      <c r="BA151" s="549"/>
      <c r="BB151" s="549"/>
      <c r="BC151" s="549" t="s">
        <v>56</v>
      </c>
      <c r="BD151" s="549"/>
      <c r="BE151" s="549"/>
      <c r="BF151" s="549" t="s">
        <v>56</v>
      </c>
      <c r="BG151" s="549"/>
      <c r="BH151" s="549"/>
    </row>
    <row r="152" spans="1:60" ht="20.25" thickBot="1">
      <c r="A152" s="581"/>
      <c r="B152" s="582"/>
      <c r="C152" s="583" t="s">
        <v>537</v>
      </c>
      <c r="D152" s="584"/>
      <c r="E152" s="585"/>
      <c r="F152" s="585"/>
      <c r="G152" s="585"/>
      <c r="H152" s="586"/>
      <c r="I152" s="586"/>
      <c r="J152" s="586"/>
      <c r="K152" s="586"/>
      <c r="L152" s="586"/>
      <c r="M152" s="587"/>
      <c r="N152" s="586"/>
      <c r="O152" s="588"/>
      <c r="P152" s="589"/>
      <c r="Q152" s="590"/>
      <c r="R152" s="682" t="str">
        <f t="shared" si="8"/>
        <v>Specjalność: Badania i ewaluacja polityk publicznych</v>
      </c>
      <c r="S152" s="592"/>
      <c r="T152" s="592"/>
      <c r="U152" s="592"/>
      <c r="V152" s="592"/>
      <c r="W152" s="592"/>
      <c r="X152" s="592"/>
      <c r="Y152" s="592"/>
      <c r="Z152" s="592"/>
      <c r="AA152" s="592"/>
      <c r="AB152" s="592"/>
      <c r="AC152" s="592"/>
      <c r="AD152" s="592"/>
      <c r="AE152" s="592"/>
      <c r="AF152" s="592"/>
      <c r="AG152" s="592"/>
      <c r="AH152" s="592"/>
      <c r="AI152" s="592"/>
      <c r="AJ152" s="592"/>
      <c r="AK152" s="592"/>
      <c r="AL152" s="592"/>
      <c r="AM152" s="592"/>
      <c r="AN152" s="592"/>
      <c r="AO152" s="592"/>
      <c r="AP152" s="592"/>
      <c r="AQ152" s="592"/>
      <c r="AR152" s="592"/>
      <c r="AS152" s="592"/>
      <c r="AT152" s="592"/>
      <c r="AU152" s="592"/>
      <c r="AV152" s="592"/>
      <c r="AW152" s="592"/>
      <c r="AX152" s="592"/>
      <c r="AY152" s="592"/>
      <c r="AZ152" s="592"/>
      <c r="BA152" s="592"/>
      <c r="BB152" s="592"/>
      <c r="BC152" s="592"/>
      <c r="BD152" s="592"/>
      <c r="BE152" s="592"/>
      <c r="BF152" s="592"/>
      <c r="BG152" s="592"/>
      <c r="BH152" s="592"/>
    </row>
    <row r="153" spans="1:60" ht="45" customHeight="1" thickBot="1">
      <c r="A153" s="529"/>
      <c r="B153" s="538">
        <v>4</v>
      </c>
      <c r="C153" s="539" t="s">
        <v>626</v>
      </c>
      <c r="D153" s="540" t="s">
        <v>627</v>
      </c>
      <c r="E153" s="541" t="s">
        <v>503</v>
      </c>
      <c r="F153" s="541">
        <v>4</v>
      </c>
      <c r="G153" s="542">
        <f>SUM(H153:L153)</f>
        <v>20</v>
      </c>
      <c r="H153" s="543">
        <v>20</v>
      </c>
      <c r="I153" s="543"/>
      <c r="J153" s="543"/>
      <c r="K153" s="544"/>
      <c r="L153" s="545"/>
      <c r="M153" s="546"/>
      <c r="N153" s="543">
        <v>3</v>
      </c>
      <c r="O153" s="547"/>
      <c r="P153" s="526"/>
      <c r="Q153" s="570"/>
      <c r="R153" s="548" t="str">
        <f t="shared" si="8"/>
        <v>Polityczne aspekty bezpieczeństwa</v>
      </c>
      <c r="S153" s="549"/>
      <c r="T153" s="549" t="s">
        <v>56</v>
      </c>
      <c r="U153" s="549" t="s">
        <v>56</v>
      </c>
      <c r="V153" s="549"/>
      <c r="W153" s="549"/>
      <c r="X153" s="549"/>
      <c r="Y153" s="549"/>
      <c r="Z153" s="549"/>
      <c r="AA153" s="549"/>
      <c r="AB153" s="549" t="s">
        <v>56</v>
      </c>
      <c r="AC153" s="549" t="s">
        <v>56</v>
      </c>
      <c r="AD153" s="549"/>
      <c r="AE153" s="549"/>
      <c r="AF153" s="571"/>
      <c r="AG153" s="571" t="s">
        <v>56</v>
      </c>
      <c r="AH153" s="571"/>
      <c r="AI153" s="571"/>
      <c r="AJ153" s="571" t="s">
        <v>56</v>
      </c>
      <c r="AK153" s="571"/>
      <c r="AL153" s="571"/>
      <c r="AM153" s="571"/>
      <c r="AN153" s="571"/>
      <c r="AO153" s="571"/>
      <c r="AP153" s="571"/>
      <c r="AQ153" s="571"/>
      <c r="AR153" s="549" t="s">
        <v>56</v>
      </c>
      <c r="AS153" s="549"/>
      <c r="AT153" s="549"/>
      <c r="AU153" s="549"/>
      <c r="AV153" s="549" t="s">
        <v>56</v>
      </c>
      <c r="AW153" s="549"/>
      <c r="AX153" s="549"/>
      <c r="AY153" s="549"/>
      <c r="AZ153" s="549" t="s">
        <v>56</v>
      </c>
      <c r="BA153" s="549"/>
      <c r="BB153" s="549"/>
      <c r="BC153" s="549"/>
      <c r="BD153" s="549"/>
      <c r="BE153" s="549"/>
      <c r="BF153" s="549" t="s">
        <v>56</v>
      </c>
      <c r="BG153" s="549"/>
      <c r="BH153" s="549"/>
    </row>
    <row r="154" spans="1:60" ht="45" customHeight="1" thickBot="1">
      <c r="A154" s="529"/>
      <c r="B154" s="538">
        <v>5</v>
      </c>
      <c r="C154" s="617" t="s">
        <v>628</v>
      </c>
      <c r="D154" s="618"/>
      <c r="E154" s="541" t="s">
        <v>503</v>
      </c>
      <c r="F154" s="541">
        <v>4</v>
      </c>
      <c r="G154" s="542">
        <f>SUM(H154:L154)</f>
        <v>20</v>
      </c>
      <c r="H154" s="543"/>
      <c r="I154" s="543"/>
      <c r="J154" s="543"/>
      <c r="K154" s="550">
        <v>20</v>
      </c>
      <c r="L154" s="551"/>
      <c r="M154" s="546"/>
      <c r="N154" s="543">
        <v>3</v>
      </c>
      <c r="O154" s="547"/>
      <c r="P154" s="526"/>
      <c r="Q154" s="570"/>
      <c r="R154" s="548" t="str">
        <f t="shared" si="8"/>
        <v xml:space="preserve">Badania ewaluacyjne i audyty badawcze </v>
      </c>
      <c r="S154" s="549"/>
      <c r="T154" s="549"/>
      <c r="U154" s="549"/>
      <c r="V154" s="549" t="s">
        <v>56</v>
      </c>
      <c r="W154" s="549"/>
      <c r="X154" s="549" t="s">
        <v>56</v>
      </c>
      <c r="Y154" s="549"/>
      <c r="Z154" s="549" t="s">
        <v>56</v>
      </c>
      <c r="AA154" s="549"/>
      <c r="AB154" s="549"/>
      <c r="AC154" s="549"/>
      <c r="AD154" s="549"/>
      <c r="AE154" s="549"/>
      <c r="AF154" s="571"/>
      <c r="AG154" s="571"/>
      <c r="AH154" s="571"/>
      <c r="AI154" s="571"/>
      <c r="AJ154" s="571"/>
      <c r="AK154" s="571"/>
      <c r="AL154" s="571" t="s">
        <v>56</v>
      </c>
      <c r="AM154" s="571" t="s">
        <v>56</v>
      </c>
      <c r="AN154" s="571"/>
      <c r="AO154" s="571"/>
      <c r="AP154" s="571"/>
      <c r="AQ154" s="571"/>
      <c r="AR154" s="549"/>
      <c r="AS154" s="549"/>
      <c r="AT154" s="549"/>
      <c r="AU154" s="549" t="s">
        <v>56</v>
      </c>
      <c r="AV154" s="549"/>
      <c r="AW154" s="549" t="s">
        <v>56</v>
      </c>
      <c r="AX154" s="549"/>
      <c r="AY154" s="549"/>
      <c r="AZ154" s="549"/>
      <c r="BA154" s="549"/>
      <c r="BB154" s="549"/>
      <c r="BC154" s="549" t="s">
        <v>56</v>
      </c>
      <c r="BD154" s="549"/>
      <c r="BE154" s="549"/>
      <c r="BF154" s="549" t="s">
        <v>56</v>
      </c>
      <c r="BG154" s="549"/>
      <c r="BH154" s="549"/>
    </row>
    <row r="155" spans="1:60" ht="45" customHeight="1" thickBot="1">
      <c r="A155" s="529"/>
      <c r="B155" s="538">
        <v>6</v>
      </c>
      <c r="C155" s="619" t="s">
        <v>629</v>
      </c>
      <c r="D155" s="620" t="s">
        <v>630</v>
      </c>
      <c r="E155" s="541" t="s">
        <v>503</v>
      </c>
      <c r="F155" s="541">
        <v>4</v>
      </c>
      <c r="G155" s="542">
        <f>SUM(H155:L155)</f>
        <v>20</v>
      </c>
      <c r="H155" s="543"/>
      <c r="I155" s="543"/>
      <c r="J155" s="543"/>
      <c r="K155" s="554">
        <v>20</v>
      </c>
      <c r="L155" s="555"/>
      <c r="M155" s="546"/>
      <c r="N155" s="543">
        <v>3</v>
      </c>
      <c r="O155" s="547"/>
      <c r="P155" s="526"/>
      <c r="Q155" s="570"/>
      <c r="R155" s="548" t="str">
        <f t="shared" si="8"/>
        <v>Komercjalizacja badań społecznych</v>
      </c>
      <c r="S155" s="549" t="s">
        <v>56</v>
      </c>
      <c r="T155" s="549"/>
      <c r="U155" s="549"/>
      <c r="V155" s="549"/>
      <c r="W155" s="549" t="s">
        <v>56</v>
      </c>
      <c r="X155" s="549" t="s">
        <v>56</v>
      </c>
      <c r="Y155" s="549" t="s">
        <v>56</v>
      </c>
      <c r="Z155" s="549"/>
      <c r="AA155" s="549"/>
      <c r="AB155" s="549"/>
      <c r="AC155" s="549" t="s">
        <v>56</v>
      </c>
      <c r="AD155" s="549"/>
      <c r="AE155" s="549"/>
      <c r="AF155" s="571" t="s">
        <v>56</v>
      </c>
      <c r="AG155" s="571"/>
      <c r="AH155" s="571"/>
      <c r="AI155" s="571" t="s">
        <v>56</v>
      </c>
      <c r="AJ155" s="571"/>
      <c r="AK155" s="571"/>
      <c r="AL155" s="571"/>
      <c r="AM155" s="571"/>
      <c r="AN155" s="571"/>
      <c r="AO155" s="571"/>
      <c r="AP155" s="571"/>
      <c r="AQ155" s="571"/>
      <c r="AR155" s="549"/>
      <c r="AS155" s="549" t="s">
        <v>56</v>
      </c>
      <c r="AT155" s="549"/>
      <c r="AU155" s="549"/>
      <c r="AV155" s="549"/>
      <c r="AW155" s="549"/>
      <c r="AX155" s="549" t="s">
        <v>56</v>
      </c>
      <c r="AY155" s="549"/>
      <c r="AZ155" s="549"/>
      <c r="BA155" s="549"/>
      <c r="BB155" s="549"/>
      <c r="BC155" s="549" t="s">
        <v>56</v>
      </c>
      <c r="BD155" s="549"/>
      <c r="BE155" s="549"/>
      <c r="BF155" s="549" t="s">
        <v>56</v>
      </c>
      <c r="BG155" s="549"/>
      <c r="BH155" s="549"/>
    </row>
    <row r="156" spans="1:60" ht="20.25" thickBot="1">
      <c r="A156" s="581"/>
      <c r="B156" s="582"/>
      <c r="C156" s="583" t="s">
        <v>544</v>
      </c>
      <c r="D156" s="584"/>
      <c r="E156" s="585"/>
      <c r="F156" s="585"/>
      <c r="G156" s="585"/>
      <c r="H156" s="586"/>
      <c r="I156" s="586"/>
      <c r="J156" s="586"/>
      <c r="K156" s="586"/>
      <c r="L156" s="586"/>
      <c r="M156" s="587"/>
      <c r="N156" s="586"/>
      <c r="O156" s="588"/>
      <c r="P156" s="589"/>
      <c r="Q156" s="590"/>
      <c r="R156" s="682" t="str">
        <f t="shared" si="8"/>
        <v>Specjalność: Socjotechniki wpływu społecznego</v>
      </c>
      <c r="S156" s="592"/>
      <c r="T156" s="592"/>
      <c r="U156" s="592"/>
      <c r="V156" s="592"/>
      <c r="W156" s="592"/>
      <c r="X156" s="592"/>
      <c r="Y156" s="592"/>
      <c r="Z156" s="592"/>
      <c r="AA156" s="592"/>
      <c r="AB156" s="592"/>
      <c r="AC156" s="592"/>
      <c r="AD156" s="592"/>
      <c r="AE156" s="592"/>
      <c r="AF156" s="592"/>
      <c r="AG156" s="592"/>
      <c r="AH156" s="592"/>
      <c r="AI156" s="592"/>
      <c r="AJ156" s="592"/>
      <c r="AK156" s="592"/>
      <c r="AL156" s="592"/>
      <c r="AM156" s="592"/>
      <c r="AN156" s="592"/>
      <c r="AO156" s="592"/>
      <c r="AP156" s="592"/>
      <c r="AQ156" s="592"/>
      <c r="AR156" s="592"/>
      <c r="AS156" s="592"/>
      <c r="AT156" s="592"/>
      <c r="AU156" s="592"/>
      <c r="AV156" s="592"/>
      <c r="AW156" s="592"/>
      <c r="AX156" s="592"/>
      <c r="AY156" s="592"/>
      <c r="AZ156" s="592"/>
      <c r="BA156" s="592"/>
      <c r="BB156" s="592"/>
      <c r="BC156" s="592"/>
      <c r="BD156" s="592"/>
      <c r="BE156" s="592"/>
      <c r="BF156" s="592"/>
      <c r="BG156" s="592"/>
      <c r="BH156" s="592"/>
    </row>
    <row r="157" spans="1:60" ht="45" customHeight="1" thickBot="1">
      <c r="A157" s="529"/>
      <c r="B157" s="538">
        <v>4</v>
      </c>
      <c r="C157" s="621" t="s">
        <v>631</v>
      </c>
      <c r="D157" s="540" t="s">
        <v>632</v>
      </c>
      <c r="E157" s="541" t="s">
        <v>503</v>
      </c>
      <c r="F157" s="541">
        <v>4</v>
      </c>
      <c r="G157" s="542">
        <f>SUM(H157:L157)</f>
        <v>20</v>
      </c>
      <c r="H157" s="543">
        <v>20</v>
      </c>
      <c r="I157" s="543"/>
      <c r="J157" s="543"/>
      <c r="K157" s="544"/>
      <c r="L157" s="545"/>
      <c r="M157" s="546"/>
      <c r="N157" s="543">
        <v>3</v>
      </c>
      <c r="O157" s="547"/>
      <c r="P157" s="526"/>
      <c r="Q157" s="570"/>
      <c r="R157" s="548" t="str">
        <f t="shared" si="8"/>
        <v>Rola mediów w sytuacji kryzysowej</v>
      </c>
      <c r="S157" s="549"/>
      <c r="T157" s="549"/>
      <c r="U157" s="549"/>
      <c r="V157" s="549"/>
      <c r="W157" s="549" t="s">
        <v>56</v>
      </c>
      <c r="X157" s="549"/>
      <c r="Y157" s="549" t="s">
        <v>56</v>
      </c>
      <c r="Z157" s="549"/>
      <c r="AA157" s="549"/>
      <c r="AB157" s="549"/>
      <c r="AC157" s="549"/>
      <c r="AD157" s="549"/>
      <c r="AE157" s="549"/>
      <c r="AF157" s="571"/>
      <c r="AG157" s="571"/>
      <c r="AH157" s="571" t="s">
        <v>56</v>
      </c>
      <c r="AI157" s="571" t="s">
        <v>56</v>
      </c>
      <c r="AJ157" s="571"/>
      <c r="AK157" s="571"/>
      <c r="AL157" s="571"/>
      <c r="AM157" s="571"/>
      <c r="AN157" s="571"/>
      <c r="AO157" s="571"/>
      <c r="AP157" s="571"/>
      <c r="AQ157" s="571"/>
      <c r="AR157" s="549" t="s">
        <v>56</v>
      </c>
      <c r="AS157" s="549"/>
      <c r="AT157" s="549"/>
      <c r="AU157" s="549"/>
      <c r="AV157" s="549"/>
      <c r="AW157" s="549"/>
      <c r="AX157" s="549"/>
      <c r="AY157" s="549" t="s">
        <v>56</v>
      </c>
      <c r="AZ157" s="549" t="s">
        <v>56</v>
      </c>
      <c r="BA157" s="549"/>
      <c r="BB157" s="549"/>
      <c r="BC157" s="549"/>
      <c r="BD157" s="549"/>
      <c r="BE157" s="549"/>
      <c r="BF157" s="549" t="s">
        <v>56</v>
      </c>
      <c r="BG157" s="549"/>
      <c r="BH157" s="549"/>
    </row>
    <row r="158" spans="1:60" ht="45" customHeight="1" thickBot="1">
      <c r="A158" s="529"/>
      <c r="B158" s="538">
        <v>5</v>
      </c>
      <c r="C158" s="622" t="s">
        <v>633</v>
      </c>
      <c r="D158" s="616" t="s">
        <v>548</v>
      </c>
      <c r="E158" s="541" t="s">
        <v>503</v>
      </c>
      <c r="F158" s="541">
        <v>4</v>
      </c>
      <c r="G158" s="542">
        <f>SUM(H158:L158)</f>
        <v>20</v>
      </c>
      <c r="H158" s="543"/>
      <c r="I158" s="543"/>
      <c r="J158" s="543"/>
      <c r="K158" s="550">
        <v>20</v>
      </c>
      <c r="L158" s="551"/>
      <c r="M158" s="546"/>
      <c r="N158" s="543">
        <v>3</v>
      </c>
      <c r="O158" s="547"/>
      <c r="P158" s="526"/>
      <c r="Q158" s="570"/>
      <c r="R158" s="548" t="str">
        <f t="shared" si="8"/>
        <v>Projektowanie i prowadzenie szkoleń w sektorze bezpieczeństwa</v>
      </c>
      <c r="S158" s="549" t="s">
        <v>56</v>
      </c>
      <c r="T158" s="549" t="s">
        <v>56</v>
      </c>
      <c r="U158" s="549"/>
      <c r="V158" s="549"/>
      <c r="W158" s="549"/>
      <c r="X158" s="549"/>
      <c r="Y158" s="549"/>
      <c r="Z158" s="549"/>
      <c r="AA158" s="549"/>
      <c r="AB158" s="549" t="s">
        <v>56</v>
      </c>
      <c r="AC158" s="549"/>
      <c r="AD158" s="549"/>
      <c r="AE158" s="549"/>
      <c r="AF158" s="571" t="s">
        <v>56</v>
      </c>
      <c r="AG158" s="571"/>
      <c r="AH158" s="571"/>
      <c r="AI158" s="571"/>
      <c r="AJ158" s="571"/>
      <c r="AK158" s="571"/>
      <c r="AL158" s="571"/>
      <c r="AM158" s="571" t="s">
        <v>56</v>
      </c>
      <c r="AN158" s="571"/>
      <c r="AO158" s="571"/>
      <c r="AP158" s="571"/>
      <c r="AQ158" s="571"/>
      <c r="AR158" s="549"/>
      <c r="AS158" s="549" t="s">
        <v>56</v>
      </c>
      <c r="AT158" s="549"/>
      <c r="AU158" s="549"/>
      <c r="AV158" s="549"/>
      <c r="AW158" s="549" t="s">
        <v>56</v>
      </c>
      <c r="AX158" s="549"/>
      <c r="AY158" s="549"/>
      <c r="AZ158" s="549"/>
      <c r="BA158" s="549"/>
      <c r="BB158" s="549"/>
      <c r="BC158" s="549" t="s">
        <v>56</v>
      </c>
      <c r="BD158" s="549"/>
      <c r="BE158" s="549"/>
      <c r="BF158" s="549" t="s">
        <v>56</v>
      </c>
      <c r="BG158" s="549"/>
      <c r="BH158" s="549"/>
    </row>
    <row r="159" spans="1:60" ht="45" customHeight="1" thickBot="1">
      <c r="A159" s="529"/>
      <c r="B159" s="538">
        <v>6</v>
      </c>
      <c r="C159" s="553" t="s">
        <v>634</v>
      </c>
      <c r="D159" s="618"/>
      <c r="E159" s="541" t="s">
        <v>503</v>
      </c>
      <c r="F159" s="541">
        <v>4</v>
      </c>
      <c r="G159" s="542">
        <f>SUM(H159:L159)</f>
        <v>20</v>
      </c>
      <c r="H159" s="543"/>
      <c r="I159" s="543"/>
      <c r="J159" s="543"/>
      <c r="K159" s="554">
        <v>20</v>
      </c>
      <c r="L159" s="555"/>
      <c r="M159" s="546"/>
      <c r="N159" s="543">
        <v>3</v>
      </c>
      <c r="O159" s="547"/>
      <c r="P159" s="526"/>
      <c r="Q159" s="570"/>
      <c r="R159" s="548" t="str">
        <f t="shared" si="8"/>
        <v>Badania współzależności instytucji publicznych</v>
      </c>
      <c r="S159" s="549"/>
      <c r="T159" s="549"/>
      <c r="U159" s="549"/>
      <c r="V159" s="549" t="s">
        <v>56</v>
      </c>
      <c r="W159" s="549"/>
      <c r="X159" s="549" t="s">
        <v>56</v>
      </c>
      <c r="Y159" s="549"/>
      <c r="Z159" s="549"/>
      <c r="AA159" s="549"/>
      <c r="AB159" s="549"/>
      <c r="AC159" s="549"/>
      <c r="AD159" s="549"/>
      <c r="AE159" s="549"/>
      <c r="AF159" s="571"/>
      <c r="AG159" s="571" t="s">
        <v>56</v>
      </c>
      <c r="AH159" s="571"/>
      <c r="AI159" s="571"/>
      <c r="AJ159" s="571"/>
      <c r="AK159" s="571" t="s">
        <v>56</v>
      </c>
      <c r="AL159" s="571"/>
      <c r="AM159" s="571"/>
      <c r="AN159" s="571"/>
      <c r="AO159" s="571"/>
      <c r="AP159" s="571"/>
      <c r="AQ159" s="571"/>
      <c r="AR159" s="549"/>
      <c r="AS159" s="549"/>
      <c r="AT159" s="549"/>
      <c r="AU159" s="549" t="s">
        <v>56</v>
      </c>
      <c r="AV159" s="549" t="s">
        <v>56</v>
      </c>
      <c r="AW159" s="549"/>
      <c r="AX159" s="549"/>
      <c r="AY159" s="549"/>
      <c r="AZ159" s="549"/>
      <c r="BA159" s="549"/>
      <c r="BB159" s="549"/>
      <c r="BC159" s="549" t="s">
        <v>56</v>
      </c>
      <c r="BD159" s="549"/>
      <c r="BE159" s="549"/>
      <c r="BF159" s="549" t="s">
        <v>56</v>
      </c>
      <c r="BG159" s="549"/>
      <c r="BH159" s="549"/>
    </row>
    <row r="160" spans="1:60" ht="20.25" thickBot="1">
      <c r="A160" s="529"/>
      <c r="B160" s="1186" t="s">
        <v>22</v>
      </c>
      <c r="C160" s="1187"/>
      <c r="D160" s="1187"/>
      <c r="E160" s="1187"/>
      <c r="F160" s="1188"/>
      <c r="G160" s="1189">
        <f>SUM(G132:G135)</f>
        <v>120</v>
      </c>
      <c r="H160" s="556">
        <f t="shared" ref="H160:L160" si="10">SUM(H132:H135)</f>
        <v>20</v>
      </c>
      <c r="I160" s="556">
        <f t="shared" si="10"/>
        <v>0</v>
      </c>
      <c r="J160" s="556">
        <f t="shared" si="10"/>
        <v>20</v>
      </c>
      <c r="K160" s="556">
        <f t="shared" si="10"/>
        <v>80</v>
      </c>
      <c r="L160" s="556">
        <f t="shared" si="10"/>
        <v>0</v>
      </c>
      <c r="M160" s="1189">
        <f>SUM(M132:M135)</f>
        <v>21</v>
      </c>
      <c r="N160" s="1189">
        <f>SUM(N132:N135)</f>
        <v>9</v>
      </c>
      <c r="O160" s="1189">
        <f>SUM(O132:O135)</f>
        <v>0</v>
      </c>
      <c r="P160" s="526"/>
      <c r="Q160" s="631"/>
      <c r="R160" s="527"/>
      <c r="S160" s="527"/>
      <c r="T160" s="527"/>
      <c r="U160" s="527"/>
      <c r="V160" s="527"/>
      <c r="W160" s="527"/>
      <c r="X160" s="527"/>
      <c r="Y160" s="527"/>
      <c r="Z160" s="527"/>
      <c r="AA160" s="527"/>
      <c r="AB160" s="527"/>
      <c r="AC160" s="527"/>
      <c r="AD160" s="527"/>
      <c r="AE160" s="527"/>
      <c r="AF160" s="527"/>
      <c r="AG160" s="527"/>
      <c r="AH160" s="527"/>
      <c r="AI160" s="527"/>
      <c r="AJ160" s="527"/>
      <c r="AK160" s="527"/>
      <c r="AL160" s="527"/>
      <c r="AM160" s="527"/>
      <c r="AN160" s="527"/>
      <c r="AO160" s="527"/>
      <c r="AP160" s="527"/>
      <c r="AQ160" s="527"/>
      <c r="AR160" s="527"/>
      <c r="AS160" s="527"/>
      <c r="AT160" s="527"/>
      <c r="AU160" s="527"/>
      <c r="AV160" s="527"/>
      <c r="AW160" s="527"/>
      <c r="AX160" s="527"/>
      <c r="AY160" s="527"/>
      <c r="AZ160" s="527"/>
      <c r="BA160" s="527"/>
      <c r="BB160" s="527"/>
      <c r="BC160" s="527"/>
      <c r="BD160" s="527"/>
      <c r="BE160" s="527"/>
      <c r="BF160" s="527"/>
      <c r="BG160" s="527"/>
      <c r="BH160" s="527"/>
    </row>
    <row r="161" spans="1:60" ht="20.25" thickBot="1">
      <c r="A161" s="529"/>
      <c r="B161" s="1192" t="s">
        <v>35</v>
      </c>
      <c r="C161" s="1193"/>
      <c r="D161" s="1193"/>
      <c r="E161" s="1193"/>
      <c r="F161" s="1194"/>
      <c r="G161" s="1190"/>
      <c r="H161" s="1171">
        <f>SUM(H160:L160)</f>
        <v>120</v>
      </c>
      <c r="I161" s="1172"/>
      <c r="J161" s="1172"/>
      <c r="K161" s="1172"/>
      <c r="L161" s="1173"/>
      <c r="M161" s="1191"/>
      <c r="N161" s="1191"/>
      <c r="O161" s="1191"/>
      <c r="P161" s="526"/>
      <c r="Q161" s="631"/>
      <c r="R161" s="527"/>
      <c r="S161" s="527"/>
      <c r="T161" s="527"/>
      <c r="U161" s="527"/>
      <c r="V161" s="527"/>
      <c r="W161" s="527"/>
      <c r="X161" s="527"/>
      <c r="Y161" s="527"/>
      <c r="Z161" s="527"/>
      <c r="AA161" s="527"/>
      <c r="AB161" s="527"/>
      <c r="AC161" s="527"/>
      <c r="AD161" s="527"/>
      <c r="AE161" s="527"/>
      <c r="AF161" s="527"/>
      <c r="AG161" s="527"/>
      <c r="AH161" s="527"/>
      <c r="AI161" s="527"/>
      <c r="AJ161" s="527"/>
      <c r="AK161" s="527"/>
      <c r="AL161" s="527"/>
      <c r="AM161" s="527"/>
      <c r="AN161" s="527"/>
      <c r="AO161" s="527"/>
      <c r="AP161" s="527"/>
      <c r="AQ161" s="527"/>
      <c r="AR161" s="527"/>
      <c r="AS161" s="527"/>
      <c r="AT161" s="527"/>
      <c r="AU161" s="527"/>
      <c r="AV161" s="527"/>
      <c r="AW161" s="527"/>
      <c r="AX161" s="527"/>
      <c r="AY161" s="527"/>
      <c r="AZ161" s="527"/>
      <c r="BA161" s="527"/>
      <c r="BB161" s="527"/>
      <c r="BC161" s="527"/>
      <c r="BD161" s="527"/>
      <c r="BE161" s="527"/>
      <c r="BF161" s="527"/>
      <c r="BG161" s="527"/>
      <c r="BH161" s="527"/>
    </row>
    <row r="162" spans="1:60" ht="20.25" thickBot="1">
      <c r="A162" s="529"/>
      <c r="B162" s="1195"/>
      <c r="C162" s="1196"/>
      <c r="D162" s="1196"/>
      <c r="E162" s="1196"/>
      <c r="F162" s="1197"/>
      <c r="G162" s="1191"/>
      <c r="H162" s="1174"/>
      <c r="I162" s="1175"/>
      <c r="J162" s="1175"/>
      <c r="K162" s="1175"/>
      <c r="L162" s="1176"/>
      <c r="M162" s="1204">
        <f>SUM(M160:O161)</f>
        <v>30</v>
      </c>
      <c r="N162" s="1199"/>
      <c r="O162" s="1200"/>
      <c r="P162" s="526"/>
      <c r="Q162" s="687"/>
      <c r="R162" s="687"/>
      <c r="S162" s="527"/>
      <c r="T162" s="527"/>
      <c r="U162" s="527"/>
      <c r="V162" s="530"/>
      <c r="W162" s="527"/>
      <c r="X162" s="527"/>
      <c r="Y162" s="527"/>
      <c r="Z162" s="527"/>
      <c r="AA162" s="527"/>
      <c r="AB162" s="527"/>
      <c r="AC162" s="530"/>
      <c r="AD162" s="527"/>
      <c r="AE162" s="527"/>
      <c r="AF162" s="527"/>
      <c r="AG162" s="527"/>
      <c r="AH162" s="527"/>
      <c r="AI162" s="527"/>
      <c r="AJ162" s="527"/>
      <c r="AK162" s="527"/>
      <c r="AL162" s="527"/>
      <c r="AM162" s="527"/>
      <c r="AN162" s="527"/>
      <c r="AO162" s="527"/>
      <c r="AP162" s="527"/>
      <c r="AQ162" s="527"/>
      <c r="AR162" s="527"/>
      <c r="AS162" s="527"/>
      <c r="AT162" s="527"/>
      <c r="AU162" s="527"/>
      <c r="AV162" s="527"/>
      <c r="AW162" s="527"/>
      <c r="AX162" s="527"/>
      <c r="AY162" s="527"/>
      <c r="AZ162" s="527"/>
      <c r="BA162" s="527"/>
      <c r="BB162" s="527"/>
      <c r="BC162" s="527"/>
      <c r="BD162" s="527"/>
      <c r="BE162" s="527"/>
      <c r="BF162" s="527"/>
      <c r="BG162" s="527"/>
      <c r="BH162" s="527"/>
    </row>
    <row r="163" spans="1:60" ht="19.5">
      <c r="A163" s="529"/>
      <c r="B163" s="700"/>
      <c r="C163" s="700"/>
      <c r="D163" s="700"/>
      <c r="E163" s="700"/>
      <c r="F163" s="700"/>
      <c r="G163" s="701"/>
      <c r="H163" s="562"/>
      <c r="I163" s="562"/>
      <c r="J163" s="562"/>
      <c r="K163" s="562"/>
      <c r="L163" s="562"/>
      <c r="M163" s="701"/>
      <c r="N163" s="701"/>
      <c r="O163" s="701"/>
      <c r="P163" s="526"/>
      <c r="Q163" s="687"/>
      <c r="R163" s="687"/>
      <c r="S163" s="527"/>
      <c r="T163" s="527"/>
      <c r="U163" s="527"/>
      <c r="V163" s="530"/>
      <c r="W163" s="527"/>
      <c r="X163" s="527"/>
      <c r="Y163" s="527"/>
      <c r="Z163" s="527"/>
      <c r="AA163" s="527"/>
      <c r="AB163" s="527"/>
      <c r="AC163" s="530"/>
      <c r="AD163" s="527"/>
      <c r="AE163" s="527"/>
      <c r="AF163" s="527"/>
      <c r="AG163" s="527"/>
      <c r="AH163" s="527"/>
      <c r="AI163" s="527"/>
      <c r="AJ163" s="527"/>
      <c r="AK163" s="527"/>
      <c r="AL163" s="527"/>
      <c r="AM163" s="527"/>
      <c r="AN163" s="527"/>
      <c r="AO163" s="527"/>
      <c r="AP163" s="527"/>
      <c r="AQ163" s="527"/>
      <c r="AR163" s="527"/>
      <c r="AS163" s="527"/>
      <c r="AT163" s="527"/>
      <c r="AU163" s="527"/>
      <c r="AV163" s="527"/>
      <c r="AW163" s="527"/>
      <c r="AX163" s="527"/>
      <c r="AY163" s="527"/>
      <c r="AZ163" s="527"/>
      <c r="BA163" s="527"/>
      <c r="BB163" s="527"/>
      <c r="BC163" s="527"/>
      <c r="BD163" s="527"/>
      <c r="BE163" s="527"/>
      <c r="BF163" s="527"/>
      <c r="BG163" s="527"/>
      <c r="BH163" s="527"/>
    </row>
    <row r="164" spans="1:60" ht="23.25">
      <c r="A164" s="702"/>
      <c r="B164" s="703"/>
      <c r="C164" s="1205" t="s">
        <v>25</v>
      </c>
      <c r="D164" s="1205"/>
      <c r="E164" s="1205"/>
      <c r="F164" s="1205"/>
      <c r="G164" s="1205"/>
      <c r="H164" s="704"/>
      <c r="I164" s="704"/>
      <c r="J164" s="705"/>
      <c r="K164" s="705"/>
      <c r="L164" s="705"/>
      <c r="M164" s="705"/>
      <c r="N164" s="705"/>
      <c r="O164" s="705"/>
      <c r="P164" s="706"/>
      <c r="Q164" s="707"/>
      <c r="R164" s="705"/>
      <c r="S164" s="705"/>
      <c r="T164" s="705"/>
      <c r="U164" s="705"/>
      <c r="V164" s="705"/>
      <c r="W164" s="705"/>
      <c r="X164" s="705"/>
      <c r="Y164" s="705"/>
      <c r="Z164" s="705"/>
      <c r="AA164" s="705"/>
      <c r="AB164" s="705"/>
      <c r="AC164" s="705"/>
      <c r="AD164" s="705"/>
      <c r="AE164" s="705"/>
      <c r="AF164" s="705"/>
      <c r="AG164" s="705"/>
      <c r="AH164" s="705"/>
      <c r="AI164" s="705"/>
      <c r="AJ164" s="705"/>
      <c r="AK164" s="705"/>
      <c r="AL164" s="705"/>
      <c r="AM164" s="705"/>
      <c r="AN164" s="705"/>
      <c r="AO164" s="705"/>
      <c r="AP164" s="705"/>
      <c r="AQ164" s="705"/>
      <c r="AR164" s="705"/>
      <c r="AS164" s="705"/>
      <c r="AT164" s="705"/>
      <c r="AU164" s="705"/>
      <c r="AV164" s="705"/>
      <c r="AW164" s="705"/>
      <c r="AX164" s="705"/>
      <c r="AY164" s="705"/>
      <c r="AZ164" s="705"/>
      <c r="BA164" s="705"/>
      <c r="BB164" s="705"/>
      <c r="BC164" s="705"/>
      <c r="BD164" s="705"/>
      <c r="BE164" s="705"/>
      <c r="BF164" s="705"/>
      <c r="BG164" s="705"/>
      <c r="BH164" s="705"/>
    </row>
    <row r="165" spans="1:60" ht="23.25">
      <c r="A165" s="702"/>
      <c r="B165" s="703"/>
      <c r="C165" s="1205" t="s">
        <v>26</v>
      </c>
      <c r="D165" s="1205"/>
      <c r="E165" s="1205"/>
      <c r="F165" s="1205"/>
      <c r="G165" s="1205"/>
      <c r="H165" s="704"/>
      <c r="I165" s="704"/>
      <c r="J165" s="705"/>
      <c r="K165" s="705"/>
      <c r="L165" s="705"/>
      <c r="M165" s="705"/>
      <c r="N165" s="705"/>
      <c r="O165" s="705"/>
      <c r="P165" s="703"/>
      <c r="Q165" s="708"/>
      <c r="R165" s="705"/>
      <c r="S165" s="705"/>
      <c r="T165" s="705"/>
      <c r="U165" s="705"/>
      <c r="V165" s="705"/>
      <c r="W165" s="705"/>
      <c r="X165" s="705"/>
      <c r="Y165" s="705"/>
      <c r="Z165" s="705"/>
      <c r="AA165" s="705"/>
      <c r="AB165" s="705"/>
      <c r="AC165" s="705"/>
      <c r="AD165" s="705"/>
      <c r="AE165" s="705"/>
      <c r="AF165" s="705"/>
      <c r="AG165" s="705"/>
      <c r="AH165" s="705"/>
      <c r="AI165" s="705"/>
      <c r="AJ165" s="705"/>
      <c r="AK165" s="705"/>
      <c r="AL165" s="705"/>
      <c r="AM165" s="705"/>
      <c r="AN165" s="705"/>
      <c r="AO165" s="705"/>
      <c r="AP165" s="705"/>
      <c r="AQ165" s="705"/>
      <c r="AR165" s="705"/>
      <c r="AS165" s="705"/>
      <c r="AT165" s="705"/>
      <c r="AU165" s="705"/>
      <c r="AV165" s="705"/>
      <c r="AW165" s="705"/>
      <c r="AX165" s="705"/>
      <c r="AY165" s="705"/>
      <c r="AZ165" s="705"/>
      <c r="BA165" s="705"/>
      <c r="BB165" s="705"/>
      <c r="BC165" s="705"/>
      <c r="BD165" s="705"/>
      <c r="BE165" s="705"/>
      <c r="BF165" s="705"/>
      <c r="BG165" s="705"/>
      <c r="BH165" s="705"/>
    </row>
    <row r="166" spans="1:60" ht="23.25">
      <c r="A166" s="702"/>
      <c r="B166" s="703"/>
      <c r="C166" s="1205" t="s">
        <v>802</v>
      </c>
      <c r="D166" s="1205"/>
      <c r="E166" s="1205"/>
      <c r="F166" s="1205"/>
      <c r="G166" s="1205"/>
      <c r="H166" s="1205"/>
      <c r="I166" s="1205"/>
      <c r="J166" s="705"/>
      <c r="K166" s="705"/>
      <c r="L166" s="705"/>
      <c r="M166" s="705"/>
      <c r="N166" s="705"/>
      <c r="O166" s="705"/>
      <c r="P166" s="709"/>
      <c r="Q166" s="710"/>
      <c r="R166" s="705"/>
      <c r="S166" s="705"/>
      <c r="T166" s="705"/>
      <c r="U166" s="705"/>
      <c r="V166" s="705"/>
      <c r="W166" s="705"/>
      <c r="X166" s="705"/>
      <c r="Y166" s="705"/>
      <c r="Z166" s="705"/>
      <c r="AA166" s="705"/>
      <c r="AB166" s="705"/>
      <c r="AC166" s="705"/>
      <c r="AD166" s="705"/>
      <c r="AE166" s="705"/>
      <c r="AF166" s="705"/>
      <c r="AG166" s="705"/>
      <c r="AH166" s="705"/>
      <c r="AI166" s="705"/>
      <c r="AJ166" s="705"/>
      <c r="AK166" s="705"/>
      <c r="AL166" s="705"/>
      <c r="AM166" s="705"/>
      <c r="AN166" s="705"/>
      <c r="AO166" s="705"/>
      <c r="AP166" s="705"/>
      <c r="AQ166" s="705"/>
      <c r="AR166" s="705"/>
      <c r="AS166" s="705"/>
      <c r="AT166" s="705"/>
      <c r="AU166" s="705"/>
      <c r="AV166" s="705"/>
      <c r="AW166" s="705"/>
      <c r="AX166" s="705"/>
      <c r="AY166" s="705"/>
      <c r="AZ166" s="705"/>
      <c r="BA166" s="705"/>
      <c r="BB166" s="705"/>
      <c r="BC166" s="705"/>
      <c r="BD166" s="705"/>
      <c r="BE166" s="705"/>
      <c r="BF166" s="705"/>
      <c r="BG166" s="705"/>
      <c r="BH166" s="705"/>
    </row>
    <row r="167" spans="1:60" ht="25.5">
      <c r="A167" s="707"/>
      <c r="B167" s="711"/>
      <c r="C167" s="1206" t="s">
        <v>803</v>
      </c>
      <c r="D167" s="1206"/>
      <c r="E167" s="1206"/>
      <c r="F167" s="1206"/>
      <c r="G167" s="1206"/>
      <c r="H167" s="712"/>
      <c r="I167" s="712"/>
      <c r="J167" s="711"/>
      <c r="K167" s="711"/>
      <c r="L167" s="711"/>
      <c r="M167" s="711"/>
      <c r="N167" s="711"/>
      <c r="O167" s="711"/>
      <c r="P167" s="706"/>
      <c r="Q167" s="713"/>
      <c r="R167" s="705"/>
      <c r="S167" s="705"/>
      <c r="T167" s="705"/>
      <c r="U167" s="705"/>
      <c r="V167" s="705"/>
      <c r="W167" s="705"/>
      <c r="X167" s="705"/>
      <c r="Y167" s="705"/>
      <c r="Z167" s="705"/>
      <c r="AA167" s="705"/>
      <c r="AB167" s="705"/>
      <c r="AC167" s="705"/>
      <c r="AD167" s="705"/>
      <c r="AE167" s="705"/>
      <c r="AF167" s="705"/>
      <c r="AG167" s="705"/>
      <c r="AH167" s="705"/>
      <c r="AI167" s="705"/>
      <c r="AJ167" s="705"/>
      <c r="AK167" s="705"/>
      <c r="AL167" s="705"/>
      <c r="AM167" s="705"/>
      <c r="AN167" s="705"/>
      <c r="AO167" s="705"/>
      <c r="AP167" s="705"/>
      <c r="AQ167" s="705"/>
      <c r="AR167" s="705"/>
      <c r="AS167" s="705"/>
      <c r="AT167" s="705"/>
      <c r="AU167" s="705"/>
      <c r="AV167" s="705"/>
      <c r="AW167" s="705"/>
      <c r="AX167" s="705"/>
      <c r="AY167" s="705"/>
      <c r="AZ167" s="705"/>
      <c r="BA167" s="705"/>
      <c r="BB167" s="705"/>
      <c r="BC167" s="705"/>
      <c r="BD167" s="705"/>
      <c r="BE167" s="705"/>
      <c r="BF167" s="705"/>
      <c r="BG167" s="705"/>
      <c r="BH167" s="705"/>
    </row>
    <row r="168" spans="1:60" ht="19.5">
      <c r="A168" s="527"/>
      <c r="B168" s="523"/>
      <c r="C168" s="523"/>
      <c r="D168" s="103"/>
      <c r="E168" s="523"/>
      <c r="F168" s="523"/>
      <c r="G168" s="523"/>
      <c r="H168" s="523"/>
      <c r="I168" s="523"/>
      <c r="J168" s="523"/>
      <c r="K168" s="523"/>
      <c r="L168" s="523"/>
      <c r="M168" s="523"/>
      <c r="N168" s="523"/>
      <c r="O168" s="523"/>
      <c r="P168" s="526"/>
      <c r="Q168" s="528"/>
      <c r="R168" s="528"/>
      <c r="S168" s="527"/>
      <c r="T168" s="527"/>
      <c r="U168" s="527"/>
      <c r="V168" s="527"/>
      <c r="W168" s="527"/>
      <c r="X168" s="527"/>
      <c r="Y168" s="527"/>
      <c r="Z168" s="527"/>
      <c r="AA168" s="527"/>
      <c r="AB168" s="527"/>
      <c r="AC168" s="527"/>
      <c r="AD168" s="527"/>
      <c r="AE168" s="527"/>
      <c r="AF168" s="527"/>
      <c r="AG168" s="527"/>
      <c r="AH168" s="527"/>
      <c r="AI168" s="527"/>
      <c r="AJ168" s="527"/>
      <c r="AK168" s="527"/>
      <c r="AL168" s="527"/>
      <c r="AM168" s="527"/>
      <c r="AN168" s="527"/>
      <c r="AO168" s="527"/>
      <c r="AP168" s="527"/>
      <c r="AQ168" s="527"/>
      <c r="AR168" s="527"/>
      <c r="AS168" s="527"/>
      <c r="AT168" s="527"/>
      <c r="AU168" s="527"/>
      <c r="AV168" s="527"/>
      <c r="AW168" s="527"/>
      <c r="AX168" s="527"/>
      <c r="AY168" s="527"/>
      <c r="AZ168" s="527"/>
      <c r="BA168" s="527"/>
      <c r="BB168" s="527"/>
      <c r="BC168" s="527"/>
      <c r="BD168" s="527"/>
      <c r="BE168" s="527"/>
      <c r="BF168" s="527"/>
      <c r="BG168" s="527"/>
      <c r="BH168" s="527"/>
    </row>
    <row r="169" spans="1:60" ht="23.25">
      <c r="A169" s="527"/>
      <c r="B169" s="711"/>
      <c r="C169" s="703" t="s">
        <v>804</v>
      </c>
      <c r="D169" s="103"/>
      <c r="E169" s="523"/>
      <c r="F169" s="523"/>
      <c r="G169" s="523"/>
      <c r="H169" s="523"/>
      <c r="I169" s="523"/>
      <c r="J169" s="523"/>
      <c r="K169" s="523"/>
      <c r="L169" s="523"/>
      <c r="M169" s="523"/>
      <c r="N169" s="523"/>
      <c r="O169" s="523"/>
      <c r="P169" s="526"/>
      <c r="Q169" s="528"/>
      <c r="R169" s="528"/>
      <c r="S169" s="527"/>
      <c r="T169" s="527"/>
      <c r="U169" s="527"/>
      <c r="V169" s="527"/>
      <c r="W169" s="527"/>
      <c r="X169" s="527"/>
      <c r="Y169" s="527"/>
      <c r="Z169" s="527"/>
      <c r="AA169" s="527"/>
      <c r="AB169" s="527"/>
      <c r="AC169" s="527"/>
      <c r="AD169" s="527"/>
      <c r="AE169" s="527"/>
      <c r="AF169" s="527"/>
      <c r="AG169" s="527"/>
      <c r="AH169" s="527"/>
      <c r="AI169" s="527"/>
      <c r="AJ169" s="527"/>
      <c r="AK169" s="527"/>
      <c r="AL169" s="527"/>
      <c r="AM169" s="527"/>
      <c r="AN169" s="527"/>
      <c r="AO169" s="527"/>
      <c r="AP169" s="527"/>
      <c r="AQ169" s="527"/>
      <c r="AR169" s="527"/>
      <c r="AS169" s="527"/>
      <c r="AT169" s="527"/>
      <c r="AU169" s="527"/>
      <c r="AV169" s="527"/>
      <c r="AW169" s="527"/>
      <c r="AX169" s="527"/>
      <c r="AY169" s="527"/>
      <c r="AZ169" s="527"/>
      <c r="BA169" s="527"/>
      <c r="BB169" s="527"/>
      <c r="BC169" s="527"/>
      <c r="BD169" s="527"/>
      <c r="BE169" s="527"/>
      <c r="BF169" s="527"/>
      <c r="BG169" s="527"/>
      <c r="BH169" s="527"/>
    </row>
    <row r="170" spans="1:60" ht="20.25">
      <c r="A170" s="527"/>
      <c r="B170" s="714" t="s">
        <v>204</v>
      </c>
      <c r="C170" s="714" t="s">
        <v>805</v>
      </c>
      <c r="D170" s="103"/>
      <c r="E170" s="523"/>
      <c r="F170" s="523"/>
      <c r="G170" s="523"/>
      <c r="H170" s="523"/>
      <c r="I170" s="523"/>
      <c r="J170" s="523"/>
      <c r="K170" s="523"/>
      <c r="L170" s="523"/>
      <c r="M170" s="523"/>
      <c r="N170" s="523"/>
      <c r="O170" s="523"/>
      <c r="P170" s="526"/>
      <c r="Q170" s="528"/>
      <c r="R170" s="528"/>
      <c r="S170" s="527"/>
      <c r="T170" s="527"/>
      <c r="U170" s="527"/>
      <c r="V170" s="527"/>
      <c r="W170" s="527"/>
      <c r="X170" s="527"/>
      <c r="Y170" s="527"/>
      <c r="Z170" s="527"/>
      <c r="AA170" s="527"/>
      <c r="AB170" s="527"/>
      <c r="AC170" s="527"/>
      <c r="AD170" s="527"/>
      <c r="AE170" s="527"/>
      <c r="AF170" s="527"/>
      <c r="AG170" s="527"/>
      <c r="AH170" s="527"/>
      <c r="AI170" s="527"/>
      <c r="AJ170" s="527"/>
      <c r="AK170" s="527"/>
      <c r="AL170" s="527"/>
      <c r="AM170" s="527"/>
      <c r="AN170" s="527"/>
      <c r="AO170" s="527"/>
      <c r="AP170" s="527"/>
      <c r="AQ170" s="527"/>
      <c r="AR170" s="527"/>
      <c r="AS170" s="527"/>
      <c r="AT170" s="527"/>
      <c r="AU170" s="527"/>
      <c r="AV170" s="527"/>
      <c r="AW170" s="527"/>
      <c r="AX170" s="527"/>
      <c r="AY170" s="527"/>
      <c r="AZ170" s="527"/>
      <c r="BA170" s="527"/>
      <c r="BB170" s="527"/>
      <c r="BC170" s="527"/>
      <c r="BD170" s="527"/>
      <c r="BE170" s="527"/>
      <c r="BF170" s="527"/>
      <c r="BG170" s="527"/>
      <c r="BH170" s="527"/>
    </row>
    <row r="171" spans="1:60" ht="20.25">
      <c r="A171" s="527"/>
      <c r="B171" s="714" t="s">
        <v>206</v>
      </c>
      <c r="C171" s="714" t="s">
        <v>806</v>
      </c>
      <c r="D171" s="103"/>
      <c r="E171" s="523"/>
      <c r="F171" s="523"/>
      <c r="G171" s="523"/>
      <c r="H171" s="523"/>
      <c r="I171" s="523"/>
      <c r="J171" s="523"/>
      <c r="K171" s="523"/>
      <c r="L171" s="523"/>
      <c r="M171" s="523"/>
      <c r="N171" s="523"/>
      <c r="O171" s="523"/>
      <c r="P171" s="526"/>
      <c r="Q171" s="528"/>
      <c r="R171" s="528"/>
      <c r="S171" s="527"/>
      <c r="T171" s="527"/>
      <c r="U171" s="527"/>
      <c r="V171" s="527"/>
      <c r="W171" s="527"/>
      <c r="X171" s="527"/>
      <c r="Y171" s="527"/>
      <c r="Z171" s="527"/>
      <c r="AA171" s="527"/>
      <c r="AB171" s="527"/>
      <c r="AC171" s="527"/>
      <c r="AD171" s="527"/>
      <c r="AE171" s="527"/>
      <c r="AF171" s="527"/>
      <c r="AG171" s="527"/>
      <c r="AH171" s="527"/>
      <c r="AI171" s="527"/>
      <c r="AJ171" s="527"/>
      <c r="AK171" s="527"/>
      <c r="AL171" s="527"/>
      <c r="AM171" s="527"/>
      <c r="AN171" s="527"/>
      <c r="AO171" s="527"/>
      <c r="AP171" s="527"/>
      <c r="AQ171" s="527"/>
      <c r="AR171" s="527"/>
      <c r="AS171" s="527"/>
      <c r="AT171" s="527"/>
      <c r="AU171" s="527"/>
      <c r="AV171" s="527"/>
      <c r="AW171" s="527"/>
      <c r="AX171" s="527"/>
      <c r="AY171" s="527"/>
      <c r="AZ171" s="527"/>
      <c r="BA171" s="527"/>
      <c r="BB171" s="527"/>
      <c r="BC171" s="527"/>
      <c r="BD171" s="527"/>
      <c r="BE171" s="527"/>
      <c r="BF171" s="527"/>
      <c r="BG171" s="527"/>
      <c r="BH171" s="527"/>
    </row>
    <row r="172" spans="1:60" ht="20.25">
      <c r="A172" s="527"/>
      <c r="B172" s="714" t="s">
        <v>208</v>
      </c>
      <c r="C172" s="714" t="s">
        <v>807</v>
      </c>
      <c r="D172" s="103"/>
      <c r="E172" s="523"/>
      <c r="F172" s="523"/>
      <c r="G172" s="523"/>
      <c r="H172" s="523"/>
      <c r="I172" s="523"/>
      <c r="J172" s="523"/>
      <c r="K172" s="523"/>
      <c r="L172" s="523"/>
      <c r="M172" s="523"/>
      <c r="N172" s="523"/>
      <c r="O172" s="523"/>
      <c r="P172" s="526"/>
      <c r="Q172" s="528"/>
      <c r="R172" s="528"/>
      <c r="S172" s="527"/>
      <c r="T172" s="527"/>
      <c r="U172" s="527"/>
      <c r="V172" s="527"/>
      <c r="W172" s="527"/>
      <c r="X172" s="527"/>
      <c r="Y172" s="527"/>
      <c r="Z172" s="527"/>
      <c r="AA172" s="527"/>
      <c r="AB172" s="527"/>
      <c r="AC172" s="527"/>
      <c r="AD172" s="527"/>
      <c r="AE172" s="527"/>
      <c r="AF172" s="527"/>
      <c r="AG172" s="527"/>
      <c r="AH172" s="527"/>
      <c r="AI172" s="527"/>
      <c r="AJ172" s="527"/>
      <c r="AK172" s="527"/>
      <c r="AL172" s="527"/>
      <c r="AM172" s="527"/>
      <c r="AN172" s="527"/>
      <c r="AO172" s="527"/>
      <c r="AP172" s="527"/>
      <c r="AQ172" s="527"/>
      <c r="AR172" s="527"/>
      <c r="AS172" s="527"/>
      <c r="AT172" s="527"/>
      <c r="AU172" s="527"/>
      <c r="AV172" s="527"/>
      <c r="AW172" s="527"/>
      <c r="AX172" s="527"/>
      <c r="AY172" s="527"/>
      <c r="AZ172" s="527"/>
      <c r="BA172" s="527"/>
      <c r="BB172" s="527"/>
      <c r="BC172" s="527"/>
      <c r="BD172" s="527"/>
      <c r="BE172" s="527"/>
      <c r="BF172" s="527"/>
      <c r="BG172" s="527"/>
      <c r="BH172" s="527"/>
    </row>
    <row r="173" spans="1:60" ht="23.25">
      <c r="A173" s="529"/>
      <c r="B173" s="714" t="s">
        <v>209</v>
      </c>
      <c r="C173" s="714" t="s">
        <v>808</v>
      </c>
      <c r="D173" s="529"/>
      <c r="E173" s="529"/>
      <c r="F173" s="529"/>
      <c r="G173" s="529"/>
      <c r="H173" s="527"/>
      <c r="I173" s="527"/>
      <c r="J173" s="527"/>
      <c r="K173" s="527"/>
      <c r="L173" s="527"/>
      <c r="M173" s="529"/>
      <c r="N173" s="529"/>
      <c r="O173" s="529"/>
      <c r="P173" s="526"/>
      <c r="Q173" s="529"/>
      <c r="R173" s="529"/>
      <c r="S173" s="529"/>
      <c r="T173" s="529"/>
      <c r="U173" s="529"/>
      <c r="V173" s="529"/>
      <c r="W173" s="529"/>
      <c r="X173" s="529"/>
      <c r="Y173" s="529"/>
      <c r="Z173" s="529"/>
      <c r="AA173" s="529"/>
      <c r="AB173" s="529"/>
      <c r="AC173" s="529"/>
      <c r="AD173" s="529"/>
      <c r="AE173" s="529"/>
      <c r="AF173" s="529"/>
      <c r="AG173" s="529"/>
      <c r="AH173" s="529"/>
      <c r="AI173" s="529"/>
      <c r="AJ173" s="529"/>
      <c r="AK173" s="529"/>
      <c r="AL173" s="529"/>
      <c r="AM173" s="529"/>
      <c r="AN173" s="529"/>
      <c r="AO173" s="529"/>
      <c r="AP173" s="529"/>
      <c r="AQ173" s="529"/>
      <c r="AR173" s="529"/>
      <c r="AS173" s="529"/>
      <c r="AT173" s="529"/>
      <c r="AU173" s="529"/>
      <c r="AV173" s="529"/>
      <c r="AW173" s="529"/>
      <c r="AX173" s="529"/>
      <c r="AY173" s="529"/>
      <c r="AZ173" s="529"/>
      <c r="BA173" s="529"/>
      <c r="BB173" s="529"/>
      <c r="BC173" s="529"/>
      <c r="BD173" s="529"/>
      <c r="BE173" s="529"/>
      <c r="BF173" s="529"/>
      <c r="BG173" s="529"/>
      <c r="BH173" s="529"/>
    </row>
    <row r="174" spans="1:60" ht="23.25">
      <c r="A174" s="529"/>
      <c r="B174" s="714" t="s">
        <v>210</v>
      </c>
      <c r="C174" s="714" t="s">
        <v>809</v>
      </c>
      <c r="D174" s="529"/>
      <c r="E174" s="529"/>
      <c r="F174" s="529"/>
      <c r="G174" s="529"/>
      <c r="H174" s="527"/>
      <c r="I174" s="527"/>
      <c r="J174" s="527"/>
      <c r="K174" s="527"/>
      <c r="L174" s="527"/>
      <c r="M174" s="529"/>
      <c r="N174" s="529"/>
      <c r="O174" s="529"/>
      <c r="P174" s="526"/>
      <c r="Q174" s="529"/>
      <c r="R174" s="529"/>
      <c r="S174" s="529"/>
      <c r="T174" s="529"/>
      <c r="U174" s="529"/>
      <c r="V174" s="529"/>
      <c r="W174" s="529"/>
      <c r="X174" s="529"/>
      <c r="Y174" s="529"/>
      <c r="Z174" s="529"/>
      <c r="AA174" s="529"/>
      <c r="AB174" s="529"/>
      <c r="AC174" s="529"/>
      <c r="AD174" s="529"/>
      <c r="AE174" s="529"/>
      <c r="AF174" s="529"/>
      <c r="AG174" s="529"/>
      <c r="AH174" s="529"/>
      <c r="AI174" s="529"/>
      <c r="AJ174" s="529"/>
      <c r="AK174" s="529"/>
      <c r="AL174" s="529"/>
      <c r="AM174" s="529"/>
      <c r="AN174" s="529"/>
      <c r="AO174" s="529"/>
      <c r="AP174" s="529"/>
      <c r="AQ174" s="529"/>
      <c r="AR174" s="529"/>
      <c r="AS174" s="529"/>
      <c r="AT174" s="529"/>
      <c r="AU174" s="529"/>
      <c r="AV174" s="529"/>
      <c r="AW174" s="529"/>
      <c r="AX174" s="529"/>
      <c r="AY174" s="529"/>
      <c r="AZ174" s="529"/>
      <c r="BA174" s="529"/>
      <c r="BB174" s="529"/>
      <c r="BC174" s="529"/>
      <c r="BD174" s="529"/>
      <c r="BE174" s="529"/>
      <c r="BF174" s="529"/>
      <c r="BG174" s="529"/>
      <c r="BH174" s="529"/>
    </row>
    <row r="175" spans="1:60" ht="19.5">
      <c r="A175" s="529"/>
      <c r="B175" s="529"/>
      <c r="C175" s="529"/>
      <c r="D175" s="715"/>
      <c r="E175" s="529"/>
      <c r="F175" s="529"/>
      <c r="G175" s="529"/>
      <c r="H175" s="527"/>
      <c r="I175" s="527"/>
      <c r="J175" s="527"/>
      <c r="K175" s="527"/>
      <c r="L175" s="527"/>
      <c r="M175" s="529"/>
      <c r="N175" s="529"/>
      <c r="O175" s="529"/>
      <c r="P175" s="526"/>
      <c r="Q175" s="529"/>
      <c r="R175" s="529"/>
      <c r="S175" s="529"/>
      <c r="T175" s="529"/>
      <c r="U175" s="529"/>
      <c r="V175" s="529"/>
      <c r="W175" s="529"/>
      <c r="X175" s="529"/>
      <c r="Y175" s="529"/>
      <c r="Z175" s="529"/>
      <c r="AA175" s="529"/>
      <c r="AB175" s="529"/>
      <c r="AC175" s="529"/>
      <c r="AD175" s="529"/>
      <c r="AE175" s="529"/>
      <c r="AF175" s="529"/>
      <c r="AG175" s="529"/>
      <c r="AH175" s="529"/>
      <c r="AI175" s="529"/>
      <c r="AJ175" s="529"/>
      <c r="AK175" s="529"/>
      <c r="AL175" s="529"/>
      <c r="AM175" s="529"/>
      <c r="AN175" s="529"/>
      <c r="AO175" s="529"/>
      <c r="AP175" s="529"/>
      <c r="AQ175" s="529"/>
      <c r="AR175" s="529"/>
      <c r="AS175" s="529"/>
      <c r="AT175" s="529"/>
      <c r="AU175" s="529"/>
      <c r="AV175" s="529"/>
      <c r="AW175" s="529"/>
      <c r="AX175" s="529"/>
      <c r="AY175" s="529"/>
      <c r="AZ175" s="529"/>
      <c r="BA175" s="529"/>
      <c r="BB175" s="529"/>
      <c r="BC175" s="529"/>
      <c r="BD175" s="529"/>
      <c r="BE175" s="529"/>
      <c r="BF175" s="529"/>
      <c r="BG175" s="529"/>
      <c r="BH175" s="529"/>
    </row>
    <row r="176" spans="1:60" ht="19.5">
      <c r="A176" s="529"/>
      <c r="B176" s="529"/>
      <c r="C176" s="529"/>
      <c r="D176" s="715"/>
      <c r="E176" s="529"/>
      <c r="F176" s="529"/>
      <c r="G176" s="529"/>
      <c r="H176" s="527"/>
      <c r="I176" s="527"/>
      <c r="J176" s="527"/>
      <c r="K176" s="527"/>
      <c r="L176" s="527"/>
      <c r="M176" s="529"/>
      <c r="N176" s="529"/>
      <c r="O176" s="529"/>
      <c r="P176" s="526"/>
      <c r="Q176" s="529"/>
      <c r="R176" s="529"/>
      <c r="S176" s="529"/>
      <c r="T176" s="529"/>
      <c r="U176" s="529"/>
      <c r="V176" s="529"/>
      <c r="W176" s="529"/>
      <c r="X176" s="529"/>
      <c r="Y176" s="529"/>
      <c r="Z176" s="529"/>
      <c r="AA176" s="529"/>
      <c r="AB176" s="529"/>
      <c r="AC176" s="529"/>
      <c r="AD176" s="529"/>
      <c r="AE176" s="529"/>
      <c r="AF176" s="529"/>
      <c r="AG176" s="529"/>
      <c r="AH176" s="529"/>
      <c r="AI176" s="529"/>
      <c r="AJ176" s="529"/>
      <c r="AK176" s="529"/>
      <c r="AL176" s="529"/>
      <c r="AM176" s="529"/>
      <c r="AN176" s="529"/>
      <c r="AO176" s="529"/>
      <c r="AP176" s="529"/>
      <c r="AQ176" s="529"/>
      <c r="AR176" s="529"/>
      <c r="AS176" s="529"/>
      <c r="AT176" s="529"/>
      <c r="AU176" s="529"/>
      <c r="AV176" s="529"/>
      <c r="AW176" s="529"/>
      <c r="AX176" s="529"/>
      <c r="AY176" s="529"/>
      <c r="AZ176" s="529"/>
      <c r="BA176" s="529"/>
      <c r="BB176" s="529"/>
      <c r="BC176" s="529"/>
      <c r="BD176" s="529"/>
      <c r="BE176" s="529"/>
      <c r="BF176" s="529"/>
      <c r="BG176" s="529"/>
      <c r="BH176" s="529"/>
    </row>
    <row r="177" spans="1:60" ht="19.5">
      <c r="A177" s="529"/>
      <c r="B177" s="529"/>
      <c r="C177" s="716"/>
      <c r="D177" s="715"/>
      <c r="E177" s="529"/>
      <c r="F177" s="529"/>
      <c r="G177" s="529"/>
      <c r="H177" s="527"/>
      <c r="I177" s="527"/>
      <c r="J177" s="527"/>
      <c r="K177" s="527"/>
      <c r="L177" s="527"/>
      <c r="M177" s="529"/>
      <c r="N177" s="529"/>
      <c r="O177" s="529"/>
      <c r="P177" s="526"/>
      <c r="Q177" s="529"/>
      <c r="R177" s="529"/>
      <c r="S177" s="529"/>
      <c r="T177" s="529"/>
      <c r="U177" s="529"/>
      <c r="V177" s="529"/>
      <c r="W177" s="529"/>
      <c r="X177" s="529"/>
      <c r="Y177" s="529"/>
      <c r="Z177" s="529"/>
      <c r="AA177" s="529"/>
      <c r="AB177" s="529"/>
      <c r="AC177" s="529"/>
      <c r="AD177" s="529"/>
      <c r="AE177" s="529"/>
      <c r="AF177" s="529"/>
      <c r="AG177" s="529"/>
      <c r="AH177" s="529"/>
      <c r="AI177" s="529"/>
      <c r="AJ177" s="529"/>
      <c r="AK177" s="529"/>
      <c r="AL177" s="529"/>
      <c r="AM177" s="529"/>
      <c r="AN177" s="529"/>
      <c r="AO177" s="529"/>
      <c r="AP177" s="529"/>
      <c r="AQ177" s="529"/>
      <c r="AR177" s="529"/>
      <c r="AS177" s="529"/>
      <c r="AT177" s="529"/>
      <c r="AU177" s="529"/>
      <c r="AV177" s="529"/>
      <c r="AW177" s="529"/>
      <c r="AX177" s="529"/>
      <c r="AY177" s="529"/>
      <c r="AZ177" s="529"/>
      <c r="BA177" s="529"/>
      <c r="BB177" s="529"/>
      <c r="BC177" s="529"/>
      <c r="BD177" s="529"/>
      <c r="BE177" s="529"/>
      <c r="BF177" s="529"/>
      <c r="BG177" s="529"/>
      <c r="BH177" s="529"/>
    </row>
    <row r="178" spans="1:60" ht="19.5">
      <c r="A178" s="529"/>
      <c r="B178" s="529"/>
      <c r="C178" s="529"/>
      <c r="D178" s="715"/>
      <c r="E178" s="529"/>
      <c r="F178" s="529"/>
      <c r="G178" s="529"/>
      <c r="H178" s="527"/>
      <c r="I178" s="527"/>
      <c r="J178" s="527"/>
      <c r="K178" s="527"/>
      <c r="L178" s="527"/>
      <c r="M178" s="529"/>
      <c r="N178" s="529"/>
      <c r="O178" s="529"/>
      <c r="P178" s="526"/>
      <c r="Q178" s="529"/>
      <c r="R178" s="529"/>
      <c r="S178" s="529"/>
      <c r="T178" s="529"/>
      <c r="U178" s="529"/>
      <c r="V178" s="529"/>
      <c r="W178" s="529"/>
      <c r="X178" s="529"/>
      <c r="Y178" s="529"/>
      <c r="Z178" s="529"/>
      <c r="AA178" s="529"/>
      <c r="AB178" s="529"/>
      <c r="AC178" s="529"/>
      <c r="AD178" s="529"/>
      <c r="AE178" s="529"/>
      <c r="AF178" s="529"/>
      <c r="AG178" s="529"/>
      <c r="AH178" s="529"/>
      <c r="AI178" s="529"/>
      <c r="AJ178" s="529"/>
      <c r="AK178" s="529"/>
      <c r="AL178" s="529"/>
      <c r="AM178" s="529"/>
      <c r="AN178" s="529"/>
      <c r="AO178" s="529"/>
      <c r="AP178" s="529"/>
      <c r="AQ178" s="529"/>
      <c r="AR178" s="529"/>
      <c r="AS178" s="529"/>
      <c r="AT178" s="529"/>
      <c r="AU178" s="529"/>
      <c r="AV178" s="529"/>
      <c r="AW178" s="529"/>
      <c r="AX178" s="529"/>
      <c r="AY178" s="529"/>
      <c r="AZ178" s="529"/>
      <c r="BA178" s="529"/>
      <c r="BB178" s="529"/>
      <c r="BC178" s="529"/>
      <c r="BD178" s="529"/>
      <c r="BE178" s="529"/>
      <c r="BF178" s="529"/>
      <c r="BG178" s="529"/>
      <c r="BH178" s="529"/>
    </row>
  </sheetData>
  <mergeCells count="306">
    <mergeCell ref="C166:I166"/>
    <mergeCell ref="C167:G167"/>
    <mergeCell ref="B161:F161"/>
    <mergeCell ref="H161:L162"/>
    <mergeCell ref="B162:F162"/>
    <mergeCell ref="M162:O162"/>
    <mergeCell ref="C164:G164"/>
    <mergeCell ref="C165:G165"/>
    <mergeCell ref="I127:I131"/>
    <mergeCell ref="J127:J131"/>
    <mergeCell ref="K127:K131"/>
    <mergeCell ref="L127:L131"/>
    <mergeCell ref="R127:R131"/>
    <mergeCell ref="B160:F160"/>
    <mergeCell ref="G160:G162"/>
    <mergeCell ref="M160:M161"/>
    <mergeCell ref="N160:N161"/>
    <mergeCell ref="O160:O161"/>
    <mergeCell ref="BG123:BG131"/>
    <mergeCell ref="BH123:BH131"/>
    <mergeCell ref="E126:E131"/>
    <mergeCell ref="F126:F131"/>
    <mergeCell ref="G126:G131"/>
    <mergeCell ref="H126:L126"/>
    <mergeCell ref="M126:M131"/>
    <mergeCell ref="N126:N131"/>
    <mergeCell ref="O126:O131"/>
    <mergeCell ref="H127:H131"/>
    <mergeCell ref="BA123:BA131"/>
    <mergeCell ref="BB123:BB131"/>
    <mergeCell ref="BC123:BC131"/>
    <mergeCell ref="BD123:BD131"/>
    <mergeCell ref="BE123:BE131"/>
    <mergeCell ref="BF123:BF131"/>
    <mergeCell ref="AU123:AU131"/>
    <mergeCell ref="AV123:AV131"/>
    <mergeCell ref="AW123:AW131"/>
    <mergeCell ref="AX123:AX131"/>
    <mergeCell ref="AY123:AY131"/>
    <mergeCell ref="AZ123:AZ131"/>
    <mergeCell ref="AO123:AO131"/>
    <mergeCell ref="AP123:AP131"/>
    <mergeCell ref="AQ123:AQ131"/>
    <mergeCell ref="AR123:AR131"/>
    <mergeCell ref="AS123:AS131"/>
    <mergeCell ref="AT123:AT131"/>
    <mergeCell ref="AI123:AI131"/>
    <mergeCell ref="AJ123:AJ131"/>
    <mergeCell ref="AK123:AK131"/>
    <mergeCell ref="AL123:AL131"/>
    <mergeCell ref="AM123:AM131"/>
    <mergeCell ref="AN123:AN131"/>
    <mergeCell ref="AC123:AC131"/>
    <mergeCell ref="AD123:AD131"/>
    <mergeCell ref="AE123:AE131"/>
    <mergeCell ref="AF123:AF131"/>
    <mergeCell ref="AG123:AG131"/>
    <mergeCell ref="AH123:AH131"/>
    <mergeCell ref="B76:B84"/>
    <mergeCell ref="C76:C84"/>
    <mergeCell ref="E121:O121"/>
    <mergeCell ref="E122:O122"/>
    <mergeCell ref="S122:AY122"/>
    <mergeCell ref="AZ122:BD122"/>
    <mergeCell ref="BE122:BH122"/>
    <mergeCell ref="B123:B131"/>
    <mergeCell ref="C123:C131"/>
    <mergeCell ref="D123:D131"/>
    <mergeCell ref="E123:F125"/>
    <mergeCell ref="G123:L125"/>
    <mergeCell ref="W123:W131"/>
    <mergeCell ref="X123:X131"/>
    <mergeCell ref="Y123:Y131"/>
    <mergeCell ref="Z123:Z131"/>
    <mergeCell ref="AA123:AA131"/>
    <mergeCell ref="AB123:AB131"/>
    <mergeCell ref="M123:O125"/>
    <mergeCell ref="R123:R126"/>
    <mergeCell ref="S123:S131"/>
    <mergeCell ref="T123:T131"/>
    <mergeCell ref="U123:U131"/>
    <mergeCell ref="V123:V131"/>
    <mergeCell ref="B115:F115"/>
    <mergeCell ref="G115:G117"/>
    <mergeCell ref="M115:M116"/>
    <mergeCell ref="N115:N116"/>
    <mergeCell ref="O115:O116"/>
    <mergeCell ref="B116:F116"/>
    <mergeCell ref="H116:L117"/>
    <mergeCell ref="B117:F117"/>
    <mergeCell ref="M117:O117"/>
    <mergeCell ref="BC76:BC84"/>
    <mergeCell ref="BD76:BD84"/>
    <mergeCell ref="BE76:BE84"/>
    <mergeCell ref="BF76:BF84"/>
    <mergeCell ref="BG76:BG84"/>
    <mergeCell ref="BH76:BH84"/>
    <mergeCell ref="AW76:AW84"/>
    <mergeCell ref="AX76:AX84"/>
    <mergeCell ref="AY76:AY84"/>
    <mergeCell ref="AZ76:AZ84"/>
    <mergeCell ref="BA76:BA84"/>
    <mergeCell ref="BB76:BB84"/>
    <mergeCell ref="AT76:AT84"/>
    <mergeCell ref="AU76:AU84"/>
    <mergeCell ref="AV76:AV84"/>
    <mergeCell ref="AK76:AK84"/>
    <mergeCell ref="AL76:AL84"/>
    <mergeCell ref="AM76:AM84"/>
    <mergeCell ref="AN76:AN84"/>
    <mergeCell ref="AO76:AO84"/>
    <mergeCell ref="AP76:AP84"/>
    <mergeCell ref="S76:S84"/>
    <mergeCell ref="T76:T84"/>
    <mergeCell ref="U76:U84"/>
    <mergeCell ref="V76:V84"/>
    <mergeCell ref="W76:W84"/>
    <mergeCell ref="X76:X84"/>
    <mergeCell ref="S75:AY75"/>
    <mergeCell ref="AZ75:BD75"/>
    <mergeCell ref="BE75:BH75"/>
    <mergeCell ref="AE76:AE84"/>
    <mergeCell ref="AF76:AF84"/>
    <mergeCell ref="AG76:AG84"/>
    <mergeCell ref="AH76:AH84"/>
    <mergeCell ref="AI76:AI84"/>
    <mergeCell ref="AJ76:AJ84"/>
    <mergeCell ref="Y76:Y84"/>
    <mergeCell ref="Z76:Z84"/>
    <mergeCell ref="AA76:AA84"/>
    <mergeCell ref="AB76:AB84"/>
    <mergeCell ref="AC76:AC84"/>
    <mergeCell ref="AD76:AD84"/>
    <mergeCell ref="AQ76:AQ84"/>
    <mergeCell ref="AR76:AR84"/>
    <mergeCell ref="AS76:AS84"/>
    <mergeCell ref="D76:D84"/>
    <mergeCell ref="E76:F78"/>
    <mergeCell ref="G76:L78"/>
    <mergeCell ref="M76:O78"/>
    <mergeCell ref="R76:R79"/>
    <mergeCell ref="B69:F69"/>
    <mergeCell ref="H69:L70"/>
    <mergeCell ref="B70:F70"/>
    <mergeCell ref="M70:O70"/>
    <mergeCell ref="E74:O74"/>
    <mergeCell ref="E75:O75"/>
    <mergeCell ref="R80:R84"/>
    <mergeCell ref="O79:O84"/>
    <mergeCell ref="H80:H84"/>
    <mergeCell ref="I80:I84"/>
    <mergeCell ref="J80:J84"/>
    <mergeCell ref="K80:K84"/>
    <mergeCell ref="L80:L84"/>
    <mergeCell ref="E79:E84"/>
    <mergeCell ref="F79:F84"/>
    <mergeCell ref="G79:G84"/>
    <mergeCell ref="H79:L79"/>
    <mergeCell ref="M79:M84"/>
    <mergeCell ref="N79:N84"/>
    <mergeCell ref="I32:I36"/>
    <mergeCell ref="J32:J36"/>
    <mergeCell ref="K32:K36"/>
    <mergeCell ref="L32:L36"/>
    <mergeCell ref="R32:R36"/>
    <mergeCell ref="B68:F68"/>
    <mergeCell ref="G68:G70"/>
    <mergeCell ref="M68:M69"/>
    <mergeCell ref="N68:N69"/>
    <mergeCell ref="O68:O69"/>
    <mergeCell ref="BG28:BG36"/>
    <mergeCell ref="BH28:BH36"/>
    <mergeCell ref="E31:E36"/>
    <mergeCell ref="F31:F36"/>
    <mergeCell ref="G31:G36"/>
    <mergeCell ref="H31:K31"/>
    <mergeCell ref="M31:M36"/>
    <mergeCell ref="N31:N36"/>
    <mergeCell ref="O31:O36"/>
    <mergeCell ref="H32:H36"/>
    <mergeCell ref="BA28:BA36"/>
    <mergeCell ref="BB28:BB36"/>
    <mergeCell ref="BC28:BC36"/>
    <mergeCell ref="BD28:BD36"/>
    <mergeCell ref="BE28:BE36"/>
    <mergeCell ref="BF28:BF36"/>
    <mergeCell ref="AU28:AU36"/>
    <mergeCell ref="AV28:AV36"/>
    <mergeCell ref="AW28:AW36"/>
    <mergeCell ref="AX28:AX36"/>
    <mergeCell ref="AY28:AY36"/>
    <mergeCell ref="AZ28:AZ36"/>
    <mergeCell ref="AO28:AO36"/>
    <mergeCell ref="AP28:AP36"/>
    <mergeCell ref="AQ28:AQ36"/>
    <mergeCell ref="AR28:AR36"/>
    <mergeCell ref="AS28:AS36"/>
    <mergeCell ref="AT28:AT36"/>
    <mergeCell ref="AI28:AI36"/>
    <mergeCell ref="AJ28:AJ36"/>
    <mergeCell ref="AK28:AK36"/>
    <mergeCell ref="AL28:AL36"/>
    <mergeCell ref="AM28:AM36"/>
    <mergeCell ref="AN28:AN36"/>
    <mergeCell ref="AE28:AE36"/>
    <mergeCell ref="AF28:AF36"/>
    <mergeCell ref="AG28:AG36"/>
    <mergeCell ref="AH28:AH36"/>
    <mergeCell ref="W28:W36"/>
    <mergeCell ref="X28:X36"/>
    <mergeCell ref="Y28:Y36"/>
    <mergeCell ref="Z28:Z36"/>
    <mergeCell ref="AA28:AA36"/>
    <mergeCell ref="AB28:AB36"/>
    <mergeCell ref="AZ27:BD27"/>
    <mergeCell ref="BE27:BH27"/>
    <mergeCell ref="B28:B36"/>
    <mergeCell ref="C28:C36"/>
    <mergeCell ref="D28:D36"/>
    <mergeCell ref="E28:F30"/>
    <mergeCell ref="G28:L30"/>
    <mergeCell ref="B20:F20"/>
    <mergeCell ref="G20:G22"/>
    <mergeCell ref="B21:F21"/>
    <mergeCell ref="H21:L22"/>
    <mergeCell ref="B22:F22"/>
    <mergeCell ref="M22:O22"/>
    <mergeCell ref="M28:O30"/>
    <mergeCell ref="R28:R31"/>
    <mergeCell ref="S28:S36"/>
    <mergeCell ref="T28:T36"/>
    <mergeCell ref="U28:U36"/>
    <mergeCell ref="V28:V36"/>
    <mergeCell ref="E26:O26"/>
    <mergeCell ref="E27:O27"/>
    <mergeCell ref="S27:AY27"/>
    <mergeCell ref="AC28:AC36"/>
    <mergeCell ref="AD28:AD36"/>
    <mergeCell ref="BH6:BH14"/>
    <mergeCell ref="E9:E14"/>
    <mergeCell ref="F9:F14"/>
    <mergeCell ref="G9:G14"/>
    <mergeCell ref="H9:L9"/>
    <mergeCell ref="M9:M14"/>
    <mergeCell ref="N9:N14"/>
    <mergeCell ref="O9:O14"/>
    <mergeCell ref="H10:H14"/>
    <mergeCell ref="I10:I14"/>
    <mergeCell ref="BB6:BB14"/>
    <mergeCell ref="BC6:BC14"/>
    <mergeCell ref="BD6:BD14"/>
    <mergeCell ref="BE6:BE14"/>
    <mergeCell ref="BF6:BF14"/>
    <mergeCell ref="BG6:BG14"/>
    <mergeCell ref="AV6:AV14"/>
    <mergeCell ref="AW6:AW14"/>
    <mergeCell ref="AX6:AX14"/>
    <mergeCell ref="AY6:AY14"/>
    <mergeCell ref="AZ6:AZ14"/>
    <mergeCell ref="BA6:BA14"/>
    <mergeCell ref="AP6:AP14"/>
    <mergeCell ref="AQ6:AQ14"/>
    <mergeCell ref="AC6:AC14"/>
    <mergeCell ref="AR6:AR14"/>
    <mergeCell ref="AS6:AS14"/>
    <mergeCell ref="AT6:AT14"/>
    <mergeCell ref="AU6:AU14"/>
    <mergeCell ref="AJ6:AJ14"/>
    <mergeCell ref="AK6:AK14"/>
    <mergeCell ref="AL6:AL14"/>
    <mergeCell ref="AM6:AM14"/>
    <mergeCell ref="AN6:AN14"/>
    <mergeCell ref="AO6:AO14"/>
    <mergeCell ref="B6:B14"/>
    <mergeCell ref="C6:C14"/>
    <mergeCell ref="D6:D14"/>
    <mergeCell ref="E6:F8"/>
    <mergeCell ref="G6:L8"/>
    <mergeCell ref="M6:O8"/>
    <mergeCell ref="J10:J14"/>
    <mergeCell ref="K10:K14"/>
    <mergeCell ref="L10:L14"/>
    <mergeCell ref="R2:BH2"/>
    <mergeCell ref="E4:O4"/>
    <mergeCell ref="E5:O5"/>
    <mergeCell ref="S5:AY5"/>
    <mergeCell ref="AZ5:BD5"/>
    <mergeCell ref="BE5:BH5"/>
    <mergeCell ref="R6:R9"/>
    <mergeCell ref="S6:S14"/>
    <mergeCell ref="T6:T14"/>
    <mergeCell ref="U6:U14"/>
    <mergeCell ref="V6:V14"/>
    <mergeCell ref="W6:W14"/>
    <mergeCell ref="R10:R14"/>
    <mergeCell ref="AD6:AD14"/>
    <mergeCell ref="AE6:AE14"/>
    <mergeCell ref="AF6:AF14"/>
    <mergeCell ref="AG6:AG14"/>
    <mergeCell ref="AH6:AH14"/>
    <mergeCell ref="AI6:AI14"/>
    <mergeCell ref="X6:X14"/>
    <mergeCell ref="Y6:Y14"/>
    <mergeCell ref="Z6:Z14"/>
    <mergeCell ref="AA6:AA14"/>
    <mergeCell ref="AB6:AB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C116"/>
  <sheetViews>
    <sheetView view="pageBreakPreview" topLeftCell="A7" zoomScale="80" zoomScaleNormal="70" zoomScaleSheetLayoutView="80" workbookViewId="0">
      <selection activeCell="D15" sqref="D15"/>
    </sheetView>
  </sheetViews>
  <sheetFormatPr defaultColWidth="7.85546875" defaultRowHeight="15"/>
  <cols>
    <col min="1" max="1" width="3.5703125" style="1" customWidth="1"/>
    <col min="2" max="2" width="8.85546875" style="1" customWidth="1"/>
    <col min="3" max="3" width="75.42578125" style="1" customWidth="1"/>
    <col min="4" max="5" width="7.85546875" style="1" customWidth="1"/>
    <col min="6" max="24" width="5.42578125" style="1" customWidth="1"/>
    <col min="25" max="16384" width="7.85546875" style="1"/>
  </cols>
  <sheetData>
    <row r="1" spans="2:29" ht="15.75">
      <c r="B1" s="151"/>
      <c r="C1" s="91" t="s">
        <v>24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Z1" s="92" t="s">
        <v>177</v>
      </c>
      <c r="AA1" s="92" t="s">
        <v>178</v>
      </c>
      <c r="AB1" s="92" t="s">
        <v>179</v>
      </c>
      <c r="AC1" s="92" t="s">
        <v>180</v>
      </c>
    </row>
    <row r="2" spans="2:29" ht="15.75">
      <c r="B2" s="151"/>
      <c r="C2" s="91" t="s">
        <v>25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Z2" s="92">
        <v>515</v>
      </c>
      <c r="AA2" s="92">
        <v>470</v>
      </c>
      <c r="AB2" s="92">
        <v>360</v>
      </c>
      <c r="AC2" s="92">
        <v>1345</v>
      </c>
    </row>
    <row r="3" spans="2:29" ht="18">
      <c r="B3" s="151"/>
      <c r="C3" s="91" t="s">
        <v>26</v>
      </c>
      <c r="D3" s="1076" t="s">
        <v>318</v>
      </c>
      <c r="E3" s="1076"/>
      <c r="F3" s="1076"/>
      <c r="G3" s="1076"/>
      <c r="H3" s="1076"/>
      <c r="I3" s="1076"/>
      <c r="J3" s="1076"/>
      <c r="K3" s="1076"/>
      <c r="L3" s="1076"/>
      <c r="M3" s="1076"/>
      <c r="N3" s="1076"/>
      <c r="O3" s="1076"/>
      <c r="P3" s="1076"/>
      <c r="Q3" s="1076"/>
      <c r="R3" s="1076"/>
      <c r="S3" s="1076"/>
      <c r="T3" s="1076"/>
      <c r="U3" s="1076"/>
      <c r="V3" s="1076"/>
      <c r="W3" s="1076"/>
      <c r="X3" s="1076"/>
    </row>
    <row r="4" spans="2:29" ht="18.75" thickBot="1">
      <c r="B4" s="151"/>
      <c r="C4" s="103" t="s">
        <v>269</v>
      </c>
      <c r="D4" s="1076" t="s">
        <v>811</v>
      </c>
      <c r="E4" s="1076"/>
      <c r="F4" s="1076"/>
      <c r="G4" s="1076"/>
      <c r="H4" s="1076"/>
      <c r="I4" s="1076"/>
      <c r="J4" s="1076"/>
      <c r="K4" s="1076"/>
      <c r="L4" s="1076"/>
      <c r="M4" s="1076"/>
      <c r="N4" s="1076"/>
      <c r="O4" s="1076"/>
      <c r="P4" s="1076"/>
      <c r="Q4" s="1076"/>
      <c r="R4" s="1076"/>
      <c r="S4" s="1076"/>
      <c r="T4" s="1076"/>
      <c r="U4" s="1076"/>
      <c r="V4" s="1076"/>
      <c r="W4" s="1076"/>
      <c r="X4" s="1076"/>
      <c r="AC4" s="91">
        <v>1320</v>
      </c>
    </row>
    <row r="5" spans="2:29">
      <c r="B5" s="1062" t="s">
        <v>94</v>
      </c>
      <c r="C5" s="1062" t="s">
        <v>95</v>
      </c>
      <c r="D5" s="1078" t="s">
        <v>28</v>
      </c>
      <c r="E5" s="1079"/>
      <c r="F5" s="1043" t="s">
        <v>93</v>
      </c>
      <c r="G5" s="1084"/>
      <c r="H5" s="1084"/>
      <c r="I5" s="1084"/>
      <c r="J5" s="1084"/>
      <c r="K5" s="1084"/>
      <c r="L5" s="1084"/>
      <c r="M5" s="1084"/>
      <c r="N5" s="1084"/>
      <c r="O5" s="1051"/>
      <c r="P5" s="1043" t="s">
        <v>92</v>
      </c>
      <c r="Q5" s="1089"/>
      <c r="R5" s="1090"/>
      <c r="S5" s="1043" t="s">
        <v>0</v>
      </c>
      <c r="T5" s="1084"/>
      <c r="U5" s="1084"/>
      <c r="V5" s="1051"/>
      <c r="W5" s="1043" t="s">
        <v>1</v>
      </c>
      <c r="X5" s="1051"/>
      <c r="Y5" s="1106"/>
    </row>
    <row r="6" spans="2:29">
      <c r="B6" s="1063"/>
      <c r="C6" s="1063"/>
      <c r="D6" s="1080"/>
      <c r="E6" s="1081"/>
      <c r="F6" s="1085"/>
      <c r="G6" s="1086"/>
      <c r="H6" s="1086"/>
      <c r="I6" s="1086"/>
      <c r="J6" s="1086"/>
      <c r="K6" s="1086"/>
      <c r="L6" s="1086"/>
      <c r="M6" s="1086"/>
      <c r="N6" s="1086"/>
      <c r="O6" s="1087"/>
      <c r="P6" s="1091"/>
      <c r="Q6" s="1092"/>
      <c r="R6" s="1093"/>
      <c r="S6" s="1085"/>
      <c r="T6" s="1086"/>
      <c r="U6" s="1086"/>
      <c r="V6" s="1087"/>
      <c r="W6" s="1085"/>
      <c r="X6" s="1087"/>
      <c r="Y6" s="1106"/>
    </row>
    <row r="7" spans="2:29" ht="15.75" thickBot="1">
      <c r="B7" s="1063"/>
      <c r="C7" s="1063"/>
      <c r="D7" s="1082"/>
      <c r="E7" s="1083"/>
      <c r="F7" s="1056"/>
      <c r="G7" s="1088"/>
      <c r="H7" s="1088"/>
      <c r="I7" s="1088"/>
      <c r="J7" s="1088"/>
      <c r="K7" s="1088"/>
      <c r="L7" s="1088"/>
      <c r="M7" s="1088"/>
      <c r="N7" s="1088"/>
      <c r="O7" s="1057"/>
      <c r="P7" s="1094"/>
      <c r="Q7" s="1095"/>
      <c r="R7" s="1096"/>
      <c r="S7" s="1056"/>
      <c r="T7" s="1088"/>
      <c r="U7" s="1088"/>
      <c r="V7" s="1057"/>
      <c r="W7" s="1056"/>
      <c r="X7" s="1057"/>
      <c r="Y7" s="1106"/>
    </row>
    <row r="8" spans="2:29" ht="16.5" thickBot="1">
      <c r="B8" s="1063"/>
      <c r="C8" s="1063"/>
      <c r="D8" s="1077" t="s">
        <v>16</v>
      </c>
      <c r="E8" s="1077" t="s">
        <v>17</v>
      </c>
      <c r="F8" s="1073" t="s">
        <v>2</v>
      </c>
      <c r="G8" s="1049" t="s">
        <v>90</v>
      </c>
      <c r="H8" s="1055"/>
      <c r="I8" s="1055"/>
      <c r="J8" s="1055"/>
      <c r="K8" s="1055"/>
      <c r="L8" s="1050"/>
      <c r="M8" s="1049" t="s">
        <v>91</v>
      </c>
      <c r="N8" s="1055"/>
      <c r="O8" s="1050"/>
      <c r="P8" s="1073" t="s">
        <v>3</v>
      </c>
      <c r="Q8" s="1073" t="s">
        <v>4</v>
      </c>
      <c r="R8" s="1073" t="s">
        <v>5</v>
      </c>
      <c r="S8" s="1071" t="s">
        <v>6</v>
      </c>
      <c r="T8" s="1097"/>
      <c r="U8" s="1097"/>
      <c r="V8" s="1072"/>
      <c r="W8" s="1071" t="s">
        <v>6</v>
      </c>
      <c r="X8" s="1072"/>
      <c r="Y8" s="93"/>
    </row>
    <row r="9" spans="2:29" ht="15.75" customHeight="1" thickBot="1">
      <c r="B9" s="1063"/>
      <c r="C9" s="1063"/>
      <c r="D9" s="1077"/>
      <c r="E9" s="1077"/>
      <c r="F9" s="1074"/>
      <c r="G9" s="1073" t="s">
        <v>7</v>
      </c>
      <c r="H9" s="1073" t="s">
        <v>8</v>
      </c>
      <c r="I9" s="1073" t="s">
        <v>9</v>
      </c>
      <c r="J9" s="1073" t="s">
        <v>10</v>
      </c>
      <c r="K9" s="1073" t="s">
        <v>11</v>
      </c>
      <c r="L9" s="1073" t="s">
        <v>12</v>
      </c>
      <c r="M9" s="1073" t="s">
        <v>3</v>
      </c>
      <c r="N9" s="1073" t="s">
        <v>4</v>
      </c>
      <c r="O9" s="1073" t="s">
        <v>5</v>
      </c>
      <c r="P9" s="1074"/>
      <c r="Q9" s="1074"/>
      <c r="R9" s="1074"/>
      <c r="S9" s="1098" t="s">
        <v>13</v>
      </c>
      <c r="T9" s="1099"/>
      <c r="U9" s="1098" t="s">
        <v>14</v>
      </c>
      <c r="V9" s="1099"/>
      <c r="W9" s="1065" t="s">
        <v>176</v>
      </c>
      <c r="X9" s="1066"/>
      <c r="Y9" s="1106"/>
    </row>
    <row r="10" spans="2:29" ht="15.75" thickBot="1">
      <c r="B10" s="1063"/>
      <c r="C10" s="1063"/>
      <c r="D10" s="1077"/>
      <c r="E10" s="1077"/>
      <c r="F10" s="1074"/>
      <c r="G10" s="1074"/>
      <c r="H10" s="1074"/>
      <c r="I10" s="1074"/>
      <c r="J10" s="1074"/>
      <c r="K10" s="1074"/>
      <c r="L10" s="1074"/>
      <c r="M10" s="1074"/>
      <c r="N10" s="1074"/>
      <c r="O10" s="1074"/>
      <c r="P10" s="1074"/>
      <c r="Q10" s="1074"/>
      <c r="R10" s="1074"/>
      <c r="S10" s="1100"/>
      <c r="T10" s="1101"/>
      <c r="U10" s="1100"/>
      <c r="V10" s="1101"/>
      <c r="W10" s="1067"/>
      <c r="X10" s="1068"/>
      <c r="Y10" s="1106"/>
    </row>
    <row r="11" spans="2:29" ht="15.75" thickBot="1">
      <c r="B11" s="1063"/>
      <c r="C11" s="1063"/>
      <c r="D11" s="1077"/>
      <c r="E11" s="1077"/>
      <c r="F11" s="1074"/>
      <c r="G11" s="1074"/>
      <c r="H11" s="1074"/>
      <c r="I11" s="1074"/>
      <c r="J11" s="1074"/>
      <c r="K11" s="1074"/>
      <c r="L11" s="1074"/>
      <c r="M11" s="1074"/>
      <c r="N11" s="1074"/>
      <c r="O11" s="1074"/>
      <c r="P11" s="1074"/>
      <c r="Q11" s="1074"/>
      <c r="R11" s="1074"/>
      <c r="S11" s="1100"/>
      <c r="T11" s="1101"/>
      <c r="U11" s="1100"/>
      <c r="V11" s="1101"/>
      <c r="W11" s="1067"/>
      <c r="X11" s="1068"/>
      <c r="Y11" s="1106"/>
    </row>
    <row r="12" spans="2:29" ht="16.5" thickBot="1">
      <c r="B12" s="1063"/>
      <c r="C12" s="1063"/>
      <c r="D12" s="1077"/>
      <c r="E12" s="1077"/>
      <c r="F12" s="1074"/>
      <c r="G12" s="1074"/>
      <c r="H12" s="1074"/>
      <c r="I12" s="1074"/>
      <c r="J12" s="1074"/>
      <c r="K12" s="1074"/>
      <c r="L12" s="1074"/>
      <c r="M12" s="1074"/>
      <c r="N12" s="1074"/>
      <c r="O12" s="1074"/>
      <c r="P12" s="1074"/>
      <c r="Q12" s="1074"/>
      <c r="R12" s="1074"/>
      <c r="S12" s="1102"/>
      <c r="T12" s="1103"/>
      <c r="U12" s="1102"/>
      <c r="V12" s="1103"/>
      <c r="W12" s="1069"/>
      <c r="X12" s="1070"/>
      <c r="Y12" s="93"/>
    </row>
    <row r="13" spans="2:29" ht="16.5" thickBot="1">
      <c r="B13" s="1064"/>
      <c r="C13" s="1064"/>
      <c r="D13" s="1077"/>
      <c r="E13" s="1077"/>
      <c r="F13" s="1075"/>
      <c r="G13" s="1075"/>
      <c r="H13" s="1075"/>
      <c r="I13" s="1075"/>
      <c r="J13" s="1075"/>
      <c r="K13" s="1075"/>
      <c r="L13" s="1075"/>
      <c r="M13" s="1075"/>
      <c r="N13" s="1075"/>
      <c r="O13" s="1075"/>
      <c r="P13" s="1075"/>
      <c r="Q13" s="1075"/>
      <c r="R13" s="1075"/>
      <c r="S13" s="94" t="s">
        <v>18</v>
      </c>
      <c r="T13" s="94" t="s">
        <v>19</v>
      </c>
      <c r="U13" s="94" t="s">
        <v>18</v>
      </c>
      <c r="V13" s="94" t="s">
        <v>19</v>
      </c>
      <c r="W13" s="94" t="s">
        <v>262</v>
      </c>
      <c r="X13" s="94" t="s">
        <v>263</v>
      </c>
      <c r="Y13" s="93"/>
    </row>
    <row r="14" spans="2:29" ht="16.5" thickBot="1">
      <c r="B14" s="95">
        <v>1</v>
      </c>
      <c r="C14" s="58" t="s">
        <v>270</v>
      </c>
      <c r="D14" s="96" t="s">
        <v>55</v>
      </c>
      <c r="E14" s="50">
        <v>1.2</v>
      </c>
      <c r="F14" s="50">
        <v>60</v>
      </c>
      <c r="G14" s="56">
        <v>40</v>
      </c>
      <c r="H14" s="56"/>
      <c r="I14" s="56"/>
      <c r="J14" s="56"/>
      <c r="K14" s="56">
        <v>20</v>
      </c>
      <c r="L14" s="57"/>
      <c r="M14" s="56" t="s">
        <v>56</v>
      </c>
      <c r="N14" s="56"/>
      <c r="O14" s="57"/>
      <c r="P14" s="56">
        <v>3</v>
      </c>
      <c r="Q14" s="56"/>
      <c r="R14" s="57"/>
      <c r="S14" s="56">
        <v>20</v>
      </c>
      <c r="T14" s="56">
        <v>20</v>
      </c>
      <c r="U14" s="56">
        <v>20</v>
      </c>
      <c r="V14" s="57"/>
      <c r="W14" s="56">
        <v>3</v>
      </c>
      <c r="X14" s="57">
        <v>2</v>
      </c>
      <c r="Y14" s="93"/>
    </row>
    <row r="15" spans="2:29" ht="16.5" thickBot="1">
      <c r="B15" s="95">
        <v>2</v>
      </c>
      <c r="C15" s="58" t="s">
        <v>357</v>
      </c>
      <c r="D15" s="50" t="s">
        <v>55</v>
      </c>
      <c r="E15" s="50">
        <v>1.2</v>
      </c>
      <c r="F15" s="50">
        <v>60</v>
      </c>
      <c r="G15" s="56">
        <v>40</v>
      </c>
      <c r="H15" s="56"/>
      <c r="I15" s="56"/>
      <c r="J15" s="56"/>
      <c r="K15" s="56">
        <v>20</v>
      </c>
      <c r="L15" s="57"/>
      <c r="M15" s="56" t="s">
        <v>56</v>
      </c>
      <c r="N15" s="56"/>
      <c r="O15" s="57"/>
      <c r="P15" s="56">
        <v>7</v>
      </c>
      <c r="Q15" s="56"/>
      <c r="R15" s="57"/>
      <c r="S15" s="56">
        <v>20</v>
      </c>
      <c r="T15" s="56">
        <v>10</v>
      </c>
      <c r="U15" s="56">
        <v>20</v>
      </c>
      <c r="V15" s="57">
        <v>10</v>
      </c>
      <c r="W15" s="56">
        <v>4</v>
      </c>
      <c r="X15" s="57">
        <v>3</v>
      </c>
      <c r="Y15" s="93"/>
    </row>
    <row r="16" spans="2:29" ht="16.5" thickBot="1">
      <c r="B16" s="95">
        <v>3</v>
      </c>
      <c r="C16" s="58" t="s">
        <v>271</v>
      </c>
      <c r="D16" s="50" t="s">
        <v>20</v>
      </c>
      <c r="E16" s="50">
        <v>1</v>
      </c>
      <c r="F16" s="50">
        <v>20</v>
      </c>
      <c r="G16" s="56">
        <v>20</v>
      </c>
      <c r="H16" s="56"/>
      <c r="I16" s="56"/>
      <c r="J16" s="56"/>
      <c r="K16" s="56"/>
      <c r="L16" s="57"/>
      <c r="M16" s="56"/>
      <c r="N16" s="56" t="s">
        <v>56</v>
      </c>
      <c r="O16" s="57"/>
      <c r="P16" s="56"/>
      <c r="Q16" s="56">
        <v>3</v>
      </c>
      <c r="R16" s="57"/>
      <c r="S16" s="56">
        <v>20</v>
      </c>
      <c r="T16" s="56"/>
      <c r="U16" s="56"/>
      <c r="V16" s="57"/>
      <c r="W16" s="56">
        <v>3</v>
      </c>
      <c r="X16" s="57"/>
      <c r="Y16" s="93"/>
    </row>
    <row r="17" spans="2:26" ht="16.5" thickBot="1">
      <c r="B17" s="95">
        <v>4</v>
      </c>
      <c r="C17" s="58" t="s">
        <v>33</v>
      </c>
      <c r="D17" s="50" t="s">
        <v>60</v>
      </c>
      <c r="E17" s="50">
        <v>1</v>
      </c>
      <c r="F17" s="50">
        <v>20</v>
      </c>
      <c r="G17" s="56">
        <v>10</v>
      </c>
      <c r="H17" s="56">
        <v>10</v>
      </c>
      <c r="I17" s="56"/>
      <c r="J17" s="56"/>
      <c r="K17" s="56"/>
      <c r="L17" s="57"/>
      <c r="M17" s="56"/>
      <c r="N17" s="56"/>
      <c r="O17" s="57" t="s">
        <v>56</v>
      </c>
      <c r="P17" s="56"/>
      <c r="Q17" s="56"/>
      <c r="R17" s="57">
        <v>3</v>
      </c>
      <c r="S17" s="56">
        <v>10</v>
      </c>
      <c r="T17" s="56">
        <v>10</v>
      </c>
      <c r="U17" s="56"/>
      <c r="V17" s="57"/>
      <c r="W17" s="56">
        <v>3</v>
      </c>
      <c r="X17" s="57"/>
      <c r="Y17" s="93"/>
    </row>
    <row r="18" spans="2:26" ht="16.5" thickBot="1">
      <c r="B18" s="95">
        <v>5</v>
      </c>
      <c r="C18" s="58" t="s">
        <v>222</v>
      </c>
      <c r="D18" s="50" t="s">
        <v>60</v>
      </c>
      <c r="E18" s="50">
        <v>1.2</v>
      </c>
      <c r="F18" s="50">
        <v>40</v>
      </c>
      <c r="G18" s="56">
        <v>20</v>
      </c>
      <c r="H18" s="56"/>
      <c r="I18" s="56"/>
      <c r="J18" s="56"/>
      <c r="K18" s="56">
        <v>20</v>
      </c>
      <c r="L18" s="57"/>
      <c r="M18" s="56"/>
      <c r="N18" s="56" t="s">
        <v>56</v>
      </c>
      <c r="O18" s="57"/>
      <c r="P18" s="56"/>
      <c r="Q18" s="56">
        <v>7</v>
      </c>
      <c r="R18" s="57"/>
      <c r="S18" s="56">
        <v>10</v>
      </c>
      <c r="T18" s="56">
        <v>10</v>
      </c>
      <c r="U18" s="56">
        <v>10</v>
      </c>
      <c r="V18" s="57">
        <v>10</v>
      </c>
      <c r="W18" s="56">
        <v>4</v>
      </c>
      <c r="X18" s="57">
        <v>3</v>
      </c>
      <c r="Y18" s="93"/>
    </row>
    <row r="19" spans="2:26" ht="16.5" thickBot="1">
      <c r="B19" s="95">
        <v>6</v>
      </c>
      <c r="C19" s="58" t="s">
        <v>272</v>
      </c>
      <c r="D19" s="50" t="s">
        <v>55</v>
      </c>
      <c r="E19" s="50">
        <v>1</v>
      </c>
      <c r="F19" s="50">
        <v>30</v>
      </c>
      <c r="G19" s="56">
        <v>20</v>
      </c>
      <c r="H19" s="56"/>
      <c r="I19" s="56"/>
      <c r="J19" s="56"/>
      <c r="K19" s="56">
        <v>10</v>
      </c>
      <c r="L19" s="57"/>
      <c r="M19" s="56"/>
      <c r="N19" s="56" t="s">
        <v>56</v>
      </c>
      <c r="O19" s="57"/>
      <c r="P19" s="56"/>
      <c r="Q19" s="56">
        <v>4</v>
      </c>
      <c r="R19" s="57"/>
      <c r="S19" s="56">
        <v>20</v>
      </c>
      <c r="T19" s="56">
        <v>10</v>
      </c>
      <c r="U19" s="56"/>
      <c r="V19" s="57"/>
      <c r="W19" s="56">
        <v>4</v>
      </c>
      <c r="X19" s="57"/>
      <c r="Y19" s="93"/>
    </row>
    <row r="20" spans="2:26" ht="16.5" thickBot="1">
      <c r="B20" s="95">
        <v>7</v>
      </c>
      <c r="C20" s="58" t="s">
        <v>185</v>
      </c>
      <c r="D20" s="50" t="s">
        <v>60</v>
      </c>
      <c r="E20" s="50">
        <v>1</v>
      </c>
      <c r="F20" s="50">
        <v>30</v>
      </c>
      <c r="G20" s="56">
        <v>15</v>
      </c>
      <c r="H20" s="56"/>
      <c r="I20" s="56"/>
      <c r="J20" s="56"/>
      <c r="K20" s="56">
        <v>15</v>
      </c>
      <c r="L20" s="57"/>
      <c r="M20" s="56" t="s">
        <v>56</v>
      </c>
      <c r="N20" s="56"/>
      <c r="O20" s="57"/>
      <c r="P20" s="56">
        <v>3</v>
      </c>
      <c r="Q20" s="56"/>
      <c r="R20" s="57"/>
      <c r="S20" s="56">
        <v>15</v>
      </c>
      <c r="T20" s="56">
        <v>15</v>
      </c>
      <c r="U20" s="56"/>
      <c r="V20" s="57"/>
      <c r="W20" s="56">
        <v>3</v>
      </c>
      <c r="X20" s="57"/>
      <c r="Y20" s="93"/>
    </row>
    <row r="21" spans="2:26" ht="16.5" thickBot="1">
      <c r="B21" s="95">
        <v>8</v>
      </c>
      <c r="C21" s="58" t="s">
        <v>273</v>
      </c>
      <c r="D21" s="50" t="s">
        <v>55</v>
      </c>
      <c r="E21" s="50">
        <v>1</v>
      </c>
      <c r="F21" s="50">
        <v>20</v>
      </c>
      <c r="G21" s="56">
        <v>10</v>
      </c>
      <c r="H21" s="97">
        <v>10</v>
      </c>
      <c r="I21" s="56"/>
      <c r="J21" s="56"/>
      <c r="K21" s="56"/>
      <c r="L21" s="57"/>
      <c r="M21" s="56"/>
      <c r="N21" s="56" t="s">
        <v>56</v>
      </c>
      <c r="O21" s="57"/>
      <c r="P21" s="56"/>
      <c r="Q21" s="56">
        <v>3</v>
      </c>
      <c r="R21" s="57"/>
      <c r="S21" s="56">
        <v>10</v>
      </c>
      <c r="T21" s="56">
        <v>10</v>
      </c>
      <c r="U21" s="56"/>
      <c r="V21" s="57"/>
      <c r="W21" s="56">
        <v>3</v>
      </c>
      <c r="X21" s="98"/>
      <c r="Y21" s="93"/>
    </row>
    <row r="22" spans="2:26" ht="16.5" thickBot="1">
      <c r="B22" s="95">
        <v>9</v>
      </c>
      <c r="C22" s="58" t="s">
        <v>274</v>
      </c>
      <c r="D22" s="50" t="s">
        <v>60</v>
      </c>
      <c r="E22" s="50">
        <v>1</v>
      </c>
      <c r="F22" s="50">
        <v>20</v>
      </c>
      <c r="G22" s="56">
        <v>10</v>
      </c>
      <c r="H22" s="97">
        <v>10</v>
      </c>
      <c r="I22" s="56"/>
      <c r="J22" s="56"/>
      <c r="K22" s="56"/>
      <c r="L22" s="57"/>
      <c r="M22" s="56"/>
      <c r="N22" s="56"/>
      <c r="O22" s="57" t="s">
        <v>56</v>
      </c>
      <c r="P22" s="56"/>
      <c r="Q22" s="56"/>
      <c r="R22" s="99">
        <v>3</v>
      </c>
      <c r="S22" s="56">
        <v>10</v>
      </c>
      <c r="T22" s="56">
        <v>10</v>
      </c>
      <c r="U22" s="56"/>
      <c r="V22" s="57"/>
      <c r="W22" s="56">
        <v>3</v>
      </c>
      <c r="X22" s="100"/>
    </row>
    <row r="23" spans="2:26" ht="16.5" thickBot="1">
      <c r="B23" s="95">
        <v>10</v>
      </c>
      <c r="C23" s="58" t="s">
        <v>267</v>
      </c>
      <c r="D23" s="50" t="s">
        <v>21</v>
      </c>
      <c r="E23" s="50">
        <v>2</v>
      </c>
      <c r="F23" s="50">
        <v>20</v>
      </c>
      <c r="G23" s="56"/>
      <c r="H23" s="97"/>
      <c r="I23" s="56"/>
      <c r="J23" s="56"/>
      <c r="K23" s="56">
        <v>20</v>
      </c>
      <c r="L23" s="57"/>
      <c r="M23" s="56" t="s">
        <v>56</v>
      </c>
      <c r="N23" s="56"/>
      <c r="O23" s="57"/>
      <c r="P23" s="56">
        <v>2</v>
      </c>
      <c r="Q23" s="56"/>
      <c r="R23" s="99"/>
      <c r="S23" s="56"/>
      <c r="T23" s="56"/>
      <c r="U23" s="56"/>
      <c r="V23" s="57">
        <v>20</v>
      </c>
      <c r="W23" s="56"/>
      <c r="X23" s="100">
        <v>2</v>
      </c>
      <c r="Y23" s="93"/>
    </row>
    <row r="24" spans="2:26" ht="16.5" thickBot="1">
      <c r="B24" s="95">
        <v>11</v>
      </c>
      <c r="C24" s="58" t="s">
        <v>280</v>
      </c>
      <c r="D24" s="50" t="s">
        <v>20</v>
      </c>
      <c r="E24" s="50">
        <v>2</v>
      </c>
      <c r="F24" s="50">
        <v>20</v>
      </c>
      <c r="G24" s="56">
        <v>20</v>
      </c>
      <c r="H24" s="97"/>
      <c r="I24" s="56"/>
      <c r="J24" s="56"/>
      <c r="K24" s="56"/>
      <c r="L24" s="57"/>
      <c r="M24" s="56"/>
      <c r="N24" s="56" t="s">
        <v>56</v>
      </c>
      <c r="O24" s="57"/>
      <c r="P24" s="56"/>
      <c r="Q24" s="56">
        <v>3</v>
      </c>
      <c r="R24" s="99"/>
      <c r="S24" s="56"/>
      <c r="T24" s="56"/>
      <c r="U24" s="56">
        <v>20</v>
      </c>
      <c r="V24" s="57"/>
      <c r="W24" s="56"/>
      <c r="X24" s="100">
        <v>3</v>
      </c>
      <c r="Y24" s="93"/>
    </row>
    <row r="25" spans="2:26" ht="19.5" thickBot="1">
      <c r="B25" s="95">
        <v>12</v>
      </c>
      <c r="C25" s="58" t="s">
        <v>283</v>
      </c>
      <c r="D25" s="50" t="s">
        <v>21</v>
      </c>
      <c r="E25" s="50">
        <v>2</v>
      </c>
      <c r="F25" s="50">
        <v>40</v>
      </c>
      <c r="G25" s="56"/>
      <c r="H25" s="97"/>
      <c r="I25" s="56"/>
      <c r="J25" s="56"/>
      <c r="K25" s="56">
        <v>40</v>
      </c>
      <c r="L25" s="57"/>
      <c r="M25" s="56"/>
      <c r="N25" s="56" t="s">
        <v>56</v>
      </c>
      <c r="O25" s="57"/>
      <c r="P25" s="56"/>
      <c r="Q25" s="56">
        <v>6</v>
      </c>
      <c r="R25" s="99"/>
      <c r="S25" s="56"/>
      <c r="T25" s="56"/>
      <c r="U25" s="56"/>
      <c r="V25" s="57">
        <v>40</v>
      </c>
      <c r="W25" s="56"/>
      <c r="X25" s="100">
        <v>4</v>
      </c>
      <c r="Y25" s="93"/>
    </row>
    <row r="26" spans="2:26" ht="16.5" thickBot="1">
      <c r="B26" s="95">
        <v>13</v>
      </c>
      <c r="C26" s="58" t="s">
        <v>112</v>
      </c>
      <c r="D26" s="50" t="s">
        <v>21</v>
      </c>
      <c r="E26" s="50">
        <v>2</v>
      </c>
      <c r="F26" s="50">
        <v>20</v>
      </c>
      <c r="G26" s="56"/>
      <c r="H26" s="97"/>
      <c r="I26" s="56"/>
      <c r="J26" s="56"/>
      <c r="K26" s="56">
        <v>20</v>
      </c>
      <c r="L26" s="57"/>
      <c r="M26" s="56" t="s">
        <v>56</v>
      </c>
      <c r="N26" s="56"/>
      <c r="O26" s="57"/>
      <c r="P26" s="56">
        <v>2</v>
      </c>
      <c r="Q26" s="56"/>
      <c r="R26" s="99"/>
      <c r="S26" s="56"/>
      <c r="T26" s="56"/>
      <c r="U26" s="56"/>
      <c r="V26" s="57">
        <v>20</v>
      </c>
      <c r="W26" s="56"/>
      <c r="X26" s="100">
        <v>2</v>
      </c>
      <c r="Y26" s="93"/>
    </row>
    <row r="27" spans="2:26" ht="19.5" thickBot="1">
      <c r="B27" s="95">
        <v>14</v>
      </c>
      <c r="C27" s="58" t="s">
        <v>284</v>
      </c>
      <c r="D27" s="50" t="s">
        <v>21</v>
      </c>
      <c r="E27" s="50">
        <v>2</v>
      </c>
      <c r="F27" s="50">
        <v>30</v>
      </c>
      <c r="G27" s="56"/>
      <c r="H27" s="97"/>
      <c r="I27" s="56"/>
      <c r="J27" s="56"/>
      <c r="K27" s="56">
        <v>30</v>
      </c>
      <c r="L27" s="57"/>
      <c r="M27" s="56"/>
      <c r="N27" s="56" t="s">
        <v>56</v>
      </c>
      <c r="O27" s="57"/>
      <c r="P27" s="56"/>
      <c r="Q27" s="56">
        <v>4</v>
      </c>
      <c r="R27" s="57"/>
      <c r="S27" s="56"/>
      <c r="T27" s="56"/>
      <c r="U27" s="56"/>
      <c r="V27" s="57">
        <v>30</v>
      </c>
      <c r="W27" s="56"/>
      <c r="X27" s="100">
        <v>4</v>
      </c>
      <c r="Y27" s="93"/>
    </row>
    <row r="28" spans="2:26" ht="16.5" thickBot="1">
      <c r="B28" s="95">
        <v>15</v>
      </c>
      <c r="C28" s="58" t="s">
        <v>281</v>
      </c>
      <c r="D28" s="50" t="s">
        <v>21</v>
      </c>
      <c r="E28" s="50">
        <v>2</v>
      </c>
      <c r="F28" s="50">
        <v>20</v>
      </c>
      <c r="G28" s="56"/>
      <c r="H28" s="97"/>
      <c r="I28" s="56"/>
      <c r="J28" s="56"/>
      <c r="K28" s="56">
        <v>20</v>
      </c>
      <c r="L28" s="57"/>
      <c r="M28" s="56"/>
      <c r="N28" s="56" t="s">
        <v>56</v>
      </c>
      <c r="O28" s="57"/>
      <c r="P28" s="56"/>
      <c r="Q28" s="56">
        <v>2</v>
      </c>
      <c r="R28" s="57"/>
      <c r="S28" s="56"/>
      <c r="T28" s="56"/>
      <c r="U28" s="56"/>
      <c r="V28" s="57">
        <v>20</v>
      </c>
      <c r="W28" s="56"/>
      <c r="X28" s="100">
        <v>2</v>
      </c>
      <c r="Y28" s="93"/>
    </row>
    <row r="29" spans="2:26" ht="16.5" thickBot="1">
      <c r="B29" s="95">
        <v>16</v>
      </c>
      <c r="C29" s="58" t="s">
        <v>282</v>
      </c>
      <c r="D29" s="50" t="s">
        <v>20</v>
      </c>
      <c r="E29" s="50">
        <v>2</v>
      </c>
      <c r="F29" s="50">
        <v>20</v>
      </c>
      <c r="G29" s="56">
        <v>20</v>
      </c>
      <c r="H29" s="56"/>
      <c r="I29" s="56"/>
      <c r="J29" s="56"/>
      <c r="K29" s="56"/>
      <c r="L29" s="57"/>
      <c r="M29" s="56"/>
      <c r="N29" s="56" t="s">
        <v>56</v>
      </c>
      <c r="O29" s="57"/>
      <c r="P29" s="56"/>
      <c r="Q29" s="56">
        <v>3</v>
      </c>
      <c r="R29" s="57"/>
      <c r="S29" s="56"/>
      <c r="T29" s="56"/>
      <c r="U29" s="56">
        <v>20</v>
      </c>
      <c r="V29" s="57"/>
      <c r="W29" s="56"/>
      <c r="X29" s="100">
        <v>3</v>
      </c>
      <c r="Y29" s="93"/>
    </row>
    <row r="30" spans="2:26" ht="18.75" thickBot="1">
      <c r="B30" s="95">
        <v>17</v>
      </c>
      <c r="C30" s="101" t="s">
        <v>40</v>
      </c>
      <c r="D30" s="50" t="s">
        <v>21</v>
      </c>
      <c r="E30" s="50" t="s">
        <v>244</v>
      </c>
      <c r="F30" s="50">
        <v>30</v>
      </c>
      <c r="G30" s="56"/>
      <c r="H30" s="56"/>
      <c r="I30" s="56"/>
      <c r="J30" s="56"/>
      <c r="K30" s="56">
        <v>30</v>
      </c>
      <c r="L30" s="57"/>
      <c r="M30" s="56" t="s">
        <v>56</v>
      </c>
      <c r="N30" s="56"/>
      <c r="O30" s="57"/>
      <c r="P30" s="56">
        <v>2</v>
      </c>
      <c r="Q30" s="56"/>
      <c r="R30" s="57"/>
      <c r="S30" s="56"/>
      <c r="T30" s="56"/>
      <c r="U30" s="56"/>
      <c r="V30" s="57">
        <v>30</v>
      </c>
      <c r="W30" s="56"/>
      <c r="X30" s="100">
        <v>2</v>
      </c>
      <c r="Y30" s="105"/>
      <c r="Z30" s="106"/>
    </row>
    <row r="31" spans="2:26" ht="16.5" thickBot="1">
      <c r="B31" s="1058" t="s">
        <v>22</v>
      </c>
      <c r="C31" s="1059"/>
      <c r="D31" s="1059"/>
      <c r="E31" s="1060"/>
      <c r="F31" s="1038">
        <f>SUM(F14:F30)</f>
        <v>500</v>
      </c>
      <c r="G31" s="104">
        <f>SUM(G14:G30)</f>
        <v>225</v>
      </c>
      <c r="H31" s="104">
        <f t="shared" ref="H31:L31" si="0">SUM(H14:H30)</f>
        <v>30</v>
      </c>
      <c r="I31" s="104">
        <f t="shared" si="0"/>
        <v>0</v>
      </c>
      <c r="J31" s="104">
        <f t="shared" si="0"/>
        <v>0</v>
      </c>
      <c r="K31" s="104">
        <f t="shared" si="0"/>
        <v>245</v>
      </c>
      <c r="L31" s="104">
        <f t="shared" si="0"/>
        <v>0</v>
      </c>
      <c r="M31" s="1038"/>
      <c r="N31" s="1038"/>
      <c r="O31" s="1038"/>
      <c r="P31" s="1038">
        <f>SUM(P14:P30)</f>
        <v>19</v>
      </c>
      <c r="Q31" s="1038">
        <f t="shared" ref="Q31:R31" si="1">SUM(Q14:Q30)</f>
        <v>35</v>
      </c>
      <c r="R31" s="1038">
        <f t="shared" si="1"/>
        <v>6</v>
      </c>
      <c r="S31" s="104">
        <f>SUM(S14:S30)</f>
        <v>135</v>
      </c>
      <c r="T31" s="104">
        <f t="shared" ref="T31:V31" si="2">SUM(T14:T30)</f>
        <v>95</v>
      </c>
      <c r="U31" s="104">
        <f t="shared" si="2"/>
        <v>90</v>
      </c>
      <c r="V31" s="104">
        <f t="shared" si="2"/>
        <v>180</v>
      </c>
      <c r="W31" s="104">
        <v>30</v>
      </c>
      <c r="X31" s="104">
        <v>30</v>
      </c>
      <c r="Y31" s="93"/>
    </row>
    <row r="32" spans="2:26" ht="16.5" thickBot="1">
      <c r="B32" s="1040" t="s">
        <v>35</v>
      </c>
      <c r="C32" s="1041"/>
      <c r="D32" s="1041"/>
      <c r="E32" s="1042"/>
      <c r="F32" s="1061"/>
      <c r="G32" s="1043">
        <v>500</v>
      </c>
      <c r="H32" s="1044"/>
      <c r="I32" s="1044"/>
      <c r="J32" s="1044"/>
      <c r="K32" s="1044"/>
      <c r="L32" s="1045"/>
      <c r="M32" s="1061"/>
      <c r="N32" s="1061"/>
      <c r="O32" s="1061"/>
      <c r="P32" s="1039"/>
      <c r="Q32" s="1039"/>
      <c r="R32" s="1039"/>
      <c r="S32" s="1104">
        <f>SUM(S31:T31)</f>
        <v>230</v>
      </c>
      <c r="T32" s="1105"/>
      <c r="U32" s="1049">
        <v>270</v>
      </c>
      <c r="V32" s="1050"/>
      <c r="W32" s="1043" t="s">
        <v>23</v>
      </c>
      <c r="X32" s="1051"/>
      <c r="Y32" s="93"/>
    </row>
    <row r="33" spans="2:25" ht="16.5" thickBot="1">
      <c r="B33" s="1052"/>
      <c r="C33" s="1053"/>
      <c r="D33" s="1053"/>
      <c r="E33" s="1054"/>
      <c r="F33" s="1039"/>
      <c r="G33" s="1046"/>
      <c r="H33" s="1047"/>
      <c r="I33" s="1047"/>
      <c r="J33" s="1047"/>
      <c r="K33" s="1047"/>
      <c r="L33" s="1048"/>
      <c r="M33" s="1039"/>
      <c r="N33" s="1039"/>
      <c r="O33" s="1039"/>
      <c r="P33" s="1049">
        <v>60</v>
      </c>
      <c r="Q33" s="1055"/>
      <c r="R33" s="1050"/>
      <c r="S33" s="1049">
        <v>500</v>
      </c>
      <c r="T33" s="1055"/>
      <c r="U33" s="1055"/>
      <c r="V33" s="1050"/>
      <c r="W33" s="1056">
        <v>60</v>
      </c>
      <c r="X33" s="1057"/>
      <c r="Y33" s="93"/>
    </row>
    <row r="34" spans="2:25" ht="152.25" customHeight="1"/>
    <row r="36" spans="2:25" ht="15.75">
      <c r="C36" s="91" t="s">
        <v>24</v>
      </c>
    </row>
    <row r="37" spans="2:25" ht="15.75">
      <c r="C37" s="91" t="s">
        <v>25</v>
      </c>
    </row>
    <row r="38" spans="2:25" ht="18" customHeight="1">
      <c r="C38" s="91" t="s">
        <v>26</v>
      </c>
      <c r="D38" s="1076" t="s">
        <v>318</v>
      </c>
      <c r="E38" s="1076"/>
      <c r="F38" s="1076"/>
      <c r="G38" s="1076"/>
      <c r="H38" s="1076"/>
      <c r="I38" s="1076"/>
      <c r="J38" s="1076"/>
      <c r="K38" s="1076"/>
      <c r="L38" s="1076"/>
      <c r="M38" s="1076"/>
      <c r="N38" s="1076"/>
      <c r="O38" s="1076"/>
      <c r="P38" s="1076"/>
      <c r="Q38" s="1076"/>
      <c r="R38" s="1076"/>
      <c r="S38" s="1076"/>
      <c r="T38" s="1076"/>
      <c r="U38" s="1076"/>
      <c r="V38" s="1076"/>
      <c r="W38" s="1076"/>
      <c r="X38" s="1076"/>
    </row>
    <row r="39" spans="2:25" ht="18.600000000000001" customHeight="1" thickBot="1">
      <c r="C39" s="103" t="s">
        <v>269</v>
      </c>
      <c r="D39" s="1076" t="s">
        <v>421</v>
      </c>
      <c r="E39" s="1076"/>
      <c r="F39" s="1076"/>
      <c r="G39" s="1076"/>
      <c r="H39" s="1076"/>
      <c r="I39" s="1076"/>
      <c r="J39" s="1076"/>
      <c r="K39" s="1076"/>
      <c r="L39" s="1076"/>
      <c r="M39" s="1076"/>
      <c r="N39" s="1076"/>
      <c r="O39" s="1076"/>
      <c r="P39" s="1076"/>
      <c r="Q39" s="1076"/>
      <c r="R39" s="1076"/>
      <c r="S39" s="1076"/>
      <c r="T39" s="1076"/>
      <c r="U39" s="1076"/>
      <c r="V39" s="1076"/>
      <c r="W39" s="1076"/>
      <c r="X39" s="1076"/>
    </row>
    <row r="40" spans="2:25">
      <c r="B40" s="1062" t="s">
        <v>94</v>
      </c>
      <c r="C40" s="1062" t="s">
        <v>95</v>
      </c>
      <c r="D40" s="1078" t="s">
        <v>28</v>
      </c>
      <c r="E40" s="1079"/>
      <c r="F40" s="1043" t="s">
        <v>93</v>
      </c>
      <c r="G40" s="1084"/>
      <c r="H40" s="1084"/>
      <c r="I40" s="1084"/>
      <c r="J40" s="1084"/>
      <c r="K40" s="1084"/>
      <c r="L40" s="1084"/>
      <c r="M40" s="1084"/>
      <c r="N40" s="1084"/>
      <c r="O40" s="1051"/>
      <c r="P40" s="1043" t="s">
        <v>92</v>
      </c>
      <c r="Q40" s="1089"/>
      <c r="R40" s="1090"/>
      <c r="S40" s="1043" t="s">
        <v>0</v>
      </c>
      <c r="T40" s="1084"/>
      <c r="U40" s="1084"/>
      <c r="V40" s="1051"/>
      <c r="W40" s="1043" t="s">
        <v>1</v>
      </c>
      <c r="X40" s="1051"/>
    </row>
    <row r="41" spans="2:25">
      <c r="B41" s="1063"/>
      <c r="C41" s="1063"/>
      <c r="D41" s="1080"/>
      <c r="E41" s="1081"/>
      <c r="F41" s="1085"/>
      <c r="G41" s="1086"/>
      <c r="H41" s="1086"/>
      <c r="I41" s="1086"/>
      <c r="J41" s="1086"/>
      <c r="K41" s="1086"/>
      <c r="L41" s="1086"/>
      <c r="M41" s="1086"/>
      <c r="N41" s="1086"/>
      <c r="O41" s="1087"/>
      <c r="P41" s="1091"/>
      <c r="Q41" s="1092"/>
      <c r="R41" s="1093"/>
      <c r="S41" s="1085"/>
      <c r="T41" s="1086"/>
      <c r="U41" s="1086"/>
      <c r="V41" s="1087"/>
      <c r="W41" s="1085"/>
      <c r="X41" s="1087"/>
    </row>
    <row r="42" spans="2:25" ht="15.75" thickBot="1">
      <c r="B42" s="1063"/>
      <c r="C42" s="1063"/>
      <c r="D42" s="1082"/>
      <c r="E42" s="1083"/>
      <c r="F42" s="1056"/>
      <c r="G42" s="1088"/>
      <c r="H42" s="1088"/>
      <c r="I42" s="1088"/>
      <c r="J42" s="1088"/>
      <c r="K42" s="1088"/>
      <c r="L42" s="1088"/>
      <c r="M42" s="1088"/>
      <c r="N42" s="1088"/>
      <c r="O42" s="1057"/>
      <c r="P42" s="1094"/>
      <c r="Q42" s="1095"/>
      <c r="R42" s="1096"/>
      <c r="S42" s="1056"/>
      <c r="T42" s="1088"/>
      <c r="U42" s="1088"/>
      <c r="V42" s="1057"/>
      <c r="W42" s="1056"/>
      <c r="X42" s="1057"/>
    </row>
    <row r="43" spans="2:25" ht="16.5" thickBot="1">
      <c r="B43" s="1063"/>
      <c r="C43" s="1063"/>
      <c r="D43" s="1077" t="s">
        <v>16</v>
      </c>
      <c r="E43" s="1077" t="s">
        <v>17</v>
      </c>
      <c r="F43" s="1073" t="s">
        <v>2</v>
      </c>
      <c r="G43" s="1049" t="s">
        <v>90</v>
      </c>
      <c r="H43" s="1055"/>
      <c r="I43" s="1055"/>
      <c r="J43" s="1055"/>
      <c r="K43" s="1055"/>
      <c r="L43" s="1050"/>
      <c r="M43" s="1049" t="s">
        <v>91</v>
      </c>
      <c r="N43" s="1055"/>
      <c r="O43" s="1050"/>
      <c r="P43" s="1073" t="s">
        <v>3</v>
      </c>
      <c r="Q43" s="1073" t="s">
        <v>4</v>
      </c>
      <c r="R43" s="1073" t="s">
        <v>5</v>
      </c>
      <c r="S43" s="1071" t="s">
        <v>38</v>
      </c>
      <c r="T43" s="1097"/>
      <c r="U43" s="1097"/>
      <c r="V43" s="1072"/>
      <c r="W43" s="1071" t="s">
        <v>38</v>
      </c>
      <c r="X43" s="1072"/>
    </row>
    <row r="44" spans="2:25" ht="15.75" customHeight="1" thickBot="1">
      <c r="B44" s="1063"/>
      <c r="C44" s="1063"/>
      <c r="D44" s="1077"/>
      <c r="E44" s="1077"/>
      <c r="F44" s="1074"/>
      <c r="G44" s="1073" t="s">
        <v>7</v>
      </c>
      <c r="H44" s="1073" t="s">
        <v>8</v>
      </c>
      <c r="I44" s="1073" t="s">
        <v>9</v>
      </c>
      <c r="J44" s="1073" t="s">
        <v>10</v>
      </c>
      <c r="K44" s="1073" t="s">
        <v>11</v>
      </c>
      <c r="L44" s="1073" t="s">
        <v>12</v>
      </c>
      <c r="M44" s="1073" t="s">
        <v>3</v>
      </c>
      <c r="N44" s="1073" t="s">
        <v>4</v>
      </c>
      <c r="O44" s="1073" t="s">
        <v>5</v>
      </c>
      <c r="P44" s="1074"/>
      <c r="Q44" s="1074"/>
      <c r="R44" s="1074"/>
      <c r="S44" s="1098" t="s">
        <v>36</v>
      </c>
      <c r="T44" s="1099"/>
      <c r="U44" s="1098" t="s">
        <v>37</v>
      </c>
      <c r="V44" s="1099"/>
      <c r="W44" s="1065" t="s">
        <v>176</v>
      </c>
      <c r="X44" s="1066"/>
    </row>
    <row r="45" spans="2:25" ht="15.75" thickBot="1">
      <c r="B45" s="1063"/>
      <c r="C45" s="1063"/>
      <c r="D45" s="1077"/>
      <c r="E45" s="1077"/>
      <c r="F45" s="1074"/>
      <c r="G45" s="1074"/>
      <c r="H45" s="1074"/>
      <c r="I45" s="1074"/>
      <c r="J45" s="1074"/>
      <c r="K45" s="1074"/>
      <c r="L45" s="1074"/>
      <c r="M45" s="1074"/>
      <c r="N45" s="1074"/>
      <c r="O45" s="1074"/>
      <c r="P45" s="1074"/>
      <c r="Q45" s="1074"/>
      <c r="R45" s="1074"/>
      <c r="S45" s="1100"/>
      <c r="T45" s="1101"/>
      <c r="U45" s="1100"/>
      <c r="V45" s="1101"/>
      <c r="W45" s="1067"/>
      <c r="X45" s="1068"/>
    </row>
    <row r="46" spans="2:25" ht="15.75" thickBot="1">
      <c r="B46" s="1063"/>
      <c r="C46" s="1063"/>
      <c r="D46" s="1077"/>
      <c r="E46" s="1077"/>
      <c r="F46" s="1074"/>
      <c r="G46" s="1074"/>
      <c r="H46" s="1074"/>
      <c r="I46" s="1074"/>
      <c r="J46" s="1074"/>
      <c r="K46" s="1074"/>
      <c r="L46" s="1074"/>
      <c r="M46" s="1074"/>
      <c r="N46" s="1074"/>
      <c r="O46" s="1074"/>
      <c r="P46" s="1074"/>
      <c r="Q46" s="1074"/>
      <c r="R46" s="1074"/>
      <c r="S46" s="1100"/>
      <c r="T46" s="1101"/>
      <c r="U46" s="1100"/>
      <c r="V46" s="1101"/>
      <c r="W46" s="1067"/>
      <c r="X46" s="1068"/>
    </row>
    <row r="47" spans="2:25" ht="15.75" thickBot="1">
      <c r="B47" s="1063"/>
      <c r="C47" s="1063"/>
      <c r="D47" s="1077"/>
      <c r="E47" s="1077"/>
      <c r="F47" s="1074"/>
      <c r="G47" s="1074"/>
      <c r="H47" s="1074"/>
      <c r="I47" s="1074"/>
      <c r="J47" s="1074"/>
      <c r="K47" s="1074"/>
      <c r="L47" s="1074"/>
      <c r="M47" s="1074"/>
      <c r="N47" s="1074"/>
      <c r="O47" s="1074"/>
      <c r="P47" s="1074"/>
      <c r="Q47" s="1074"/>
      <c r="R47" s="1074"/>
      <c r="S47" s="1102"/>
      <c r="T47" s="1103"/>
      <c r="U47" s="1102"/>
      <c r="V47" s="1103"/>
      <c r="W47" s="1069"/>
      <c r="X47" s="1070"/>
    </row>
    <row r="48" spans="2:25" ht="16.5" thickBot="1">
      <c r="B48" s="1064"/>
      <c r="C48" s="1064"/>
      <c r="D48" s="1077"/>
      <c r="E48" s="1077"/>
      <c r="F48" s="1075"/>
      <c r="G48" s="1075"/>
      <c r="H48" s="1075"/>
      <c r="I48" s="1075"/>
      <c r="J48" s="1075"/>
      <c r="K48" s="1075"/>
      <c r="L48" s="1075"/>
      <c r="M48" s="1075"/>
      <c r="N48" s="1075"/>
      <c r="O48" s="1075"/>
      <c r="P48" s="1075"/>
      <c r="Q48" s="1075"/>
      <c r="R48" s="1075"/>
      <c r="S48" s="94" t="s">
        <v>18</v>
      </c>
      <c r="T48" s="94" t="s">
        <v>19</v>
      </c>
      <c r="U48" s="94" t="s">
        <v>18</v>
      </c>
      <c r="V48" s="94" t="s">
        <v>19</v>
      </c>
      <c r="W48" s="94" t="s">
        <v>264</v>
      </c>
      <c r="X48" s="94" t="s">
        <v>265</v>
      </c>
    </row>
    <row r="49" spans="2:24" ht="16.5" thickBot="1">
      <c r="B49" s="95">
        <v>1</v>
      </c>
      <c r="C49" s="58" t="s">
        <v>40</v>
      </c>
      <c r="D49" s="50" t="s">
        <v>21</v>
      </c>
      <c r="E49" s="96" t="s">
        <v>244</v>
      </c>
      <c r="F49" s="50">
        <v>60</v>
      </c>
      <c r="G49" s="56"/>
      <c r="H49" s="97"/>
      <c r="I49" s="56"/>
      <c r="J49" s="56"/>
      <c r="K49" s="56">
        <v>60</v>
      </c>
      <c r="L49" s="57"/>
      <c r="M49" s="56" t="s">
        <v>56</v>
      </c>
      <c r="N49" s="56"/>
      <c r="O49" s="57"/>
      <c r="P49" s="56">
        <v>4</v>
      </c>
      <c r="Q49" s="56"/>
      <c r="R49" s="57"/>
      <c r="S49" s="56"/>
      <c r="T49" s="56">
        <v>30</v>
      </c>
      <c r="U49" s="56"/>
      <c r="V49" s="57">
        <v>30</v>
      </c>
      <c r="W49" s="56">
        <v>2</v>
      </c>
      <c r="X49" s="57">
        <v>2</v>
      </c>
    </row>
    <row r="50" spans="2:24" ht="16.5" thickBot="1">
      <c r="B50" s="95">
        <v>2</v>
      </c>
      <c r="C50" s="58" t="s">
        <v>285</v>
      </c>
      <c r="D50" s="50" t="s">
        <v>21</v>
      </c>
      <c r="E50" s="50">
        <v>3</v>
      </c>
      <c r="F50" s="50">
        <v>20</v>
      </c>
      <c r="G50" s="56">
        <v>10</v>
      </c>
      <c r="H50" s="56">
        <v>10</v>
      </c>
      <c r="I50" s="56"/>
      <c r="J50" s="56"/>
      <c r="K50" s="56"/>
      <c r="L50" s="57"/>
      <c r="M50" s="56"/>
      <c r="N50" s="56" t="s">
        <v>56</v>
      </c>
      <c r="O50" s="57"/>
      <c r="P50" s="56"/>
      <c r="Q50" s="56">
        <v>4</v>
      </c>
      <c r="R50" s="57"/>
      <c r="S50" s="56">
        <v>10</v>
      </c>
      <c r="T50" s="56">
        <v>10</v>
      </c>
      <c r="U50" s="56"/>
      <c r="V50" s="57"/>
      <c r="W50" s="56">
        <v>4</v>
      </c>
      <c r="X50" s="57"/>
    </row>
    <row r="51" spans="2:24" ht="16.5" thickBot="1">
      <c r="B51" s="95">
        <v>3</v>
      </c>
      <c r="C51" s="58" t="s">
        <v>188</v>
      </c>
      <c r="D51" s="50" t="s">
        <v>21</v>
      </c>
      <c r="E51" s="50">
        <v>3</v>
      </c>
      <c r="F51" s="50">
        <v>30</v>
      </c>
      <c r="G51" s="56"/>
      <c r="H51" s="56"/>
      <c r="I51" s="56"/>
      <c r="J51" s="56"/>
      <c r="K51" s="56">
        <v>30</v>
      </c>
      <c r="L51" s="57"/>
      <c r="M51" s="56" t="s">
        <v>56</v>
      </c>
      <c r="N51" s="56"/>
      <c r="O51" s="57"/>
      <c r="P51" s="56">
        <v>3</v>
      </c>
      <c r="Q51" s="56"/>
      <c r="R51" s="57"/>
      <c r="S51" s="56"/>
      <c r="T51" s="56">
        <v>30</v>
      </c>
      <c r="U51" s="56"/>
      <c r="V51" s="57"/>
      <c r="W51" s="56">
        <v>3</v>
      </c>
      <c r="X51" s="57"/>
    </row>
    <row r="52" spans="2:24" ht="16.5" thickBot="1">
      <c r="B52" s="95">
        <v>4</v>
      </c>
      <c r="C52" s="58" t="s">
        <v>286</v>
      </c>
      <c r="D52" s="50" t="s">
        <v>21</v>
      </c>
      <c r="E52" s="50">
        <v>3</v>
      </c>
      <c r="F52" s="50">
        <v>20</v>
      </c>
      <c r="G52" s="56">
        <v>10</v>
      </c>
      <c r="H52" s="56">
        <v>10</v>
      </c>
      <c r="I52" s="56"/>
      <c r="J52" s="56"/>
      <c r="K52" s="56"/>
      <c r="L52" s="57"/>
      <c r="M52" s="56"/>
      <c r="N52" s="56"/>
      <c r="O52" s="57" t="s">
        <v>56</v>
      </c>
      <c r="P52" s="56"/>
      <c r="Q52" s="56"/>
      <c r="R52" s="57">
        <v>3</v>
      </c>
      <c r="S52" s="56">
        <v>10</v>
      </c>
      <c r="T52" s="56">
        <v>10</v>
      </c>
      <c r="U52" s="56"/>
      <c r="V52" s="57"/>
      <c r="W52" s="56">
        <v>3</v>
      </c>
      <c r="X52" s="57"/>
    </row>
    <row r="53" spans="2:24" ht="16.5" thickBot="1">
      <c r="B53" s="95">
        <v>5</v>
      </c>
      <c r="C53" s="58" t="s">
        <v>287</v>
      </c>
      <c r="D53" s="50" t="s">
        <v>21</v>
      </c>
      <c r="E53" s="50">
        <v>3</v>
      </c>
      <c r="F53" s="50">
        <v>20</v>
      </c>
      <c r="G53" s="56">
        <v>10</v>
      </c>
      <c r="H53" s="56"/>
      <c r="I53" s="56"/>
      <c r="J53" s="56"/>
      <c r="K53" s="56">
        <v>10</v>
      </c>
      <c r="L53" s="57"/>
      <c r="M53" s="56"/>
      <c r="N53" s="56" t="s">
        <v>56</v>
      </c>
      <c r="O53" s="57"/>
      <c r="P53" s="56"/>
      <c r="Q53" s="56">
        <v>3</v>
      </c>
      <c r="R53" s="57"/>
      <c r="S53" s="56">
        <v>10</v>
      </c>
      <c r="T53" s="56">
        <v>10</v>
      </c>
      <c r="U53" s="56"/>
      <c r="V53" s="57"/>
      <c r="W53" s="56">
        <v>3</v>
      </c>
      <c r="X53" s="57"/>
    </row>
    <row r="54" spans="2:24" ht="16.5" thickBot="1">
      <c r="B54" s="95">
        <v>6</v>
      </c>
      <c r="C54" s="58" t="s">
        <v>288</v>
      </c>
      <c r="D54" s="50" t="s">
        <v>21</v>
      </c>
      <c r="E54" s="50">
        <v>3</v>
      </c>
      <c r="F54" s="50">
        <v>20</v>
      </c>
      <c r="G54" s="56">
        <v>10</v>
      </c>
      <c r="H54" s="56"/>
      <c r="I54" s="56"/>
      <c r="J54" s="56"/>
      <c r="K54" s="56">
        <v>10</v>
      </c>
      <c r="L54" s="57"/>
      <c r="M54" s="56"/>
      <c r="N54" s="56" t="s">
        <v>56</v>
      </c>
      <c r="O54" s="57"/>
      <c r="P54" s="56"/>
      <c r="Q54" s="56">
        <v>4</v>
      </c>
      <c r="R54" s="57"/>
      <c r="S54" s="56">
        <v>10</v>
      </c>
      <c r="T54" s="56">
        <v>10</v>
      </c>
      <c r="U54" s="56"/>
      <c r="V54" s="57"/>
      <c r="W54" s="56">
        <v>4</v>
      </c>
      <c r="X54" s="57"/>
    </row>
    <row r="55" spans="2:24" ht="16.5" thickBot="1">
      <c r="B55" s="95">
        <v>7</v>
      </c>
      <c r="C55" s="58" t="s">
        <v>289</v>
      </c>
      <c r="D55" s="50" t="s">
        <v>20</v>
      </c>
      <c r="E55" s="50">
        <v>3</v>
      </c>
      <c r="F55" s="50">
        <v>20</v>
      </c>
      <c r="G55" s="56">
        <v>20</v>
      </c>
      <c r="H55" s="56"/>
      <c r="I55" s="56"/>
      <c r="J55" s="56"/>
      <c r="K55" s="56"/>
      <c r="L55" s="57"/>
      <c r="M55" s="56"/>
      <c r="N55" s="56" t="s">
        <v>56</v>
      </c>
      <c r="O55" s="57"/>
      <c r="P55" s="56"/>
      <c r="Q55" s="56">
        <v>4</v>
      </c>
      <c r="R55" s="57"/>
      <c r="S55" s="56">
        <v>20</v>
      </c>
      <c r="T55" s="56"/>
      <c r="U55" s="56"/>
      <c r="V55" s="57"/>
      <c r="W55" s="56">
        <v>4</v>
      </c>
      <c r="X55" s="57"/>
    </row>
    <row r="56" spans="2:24" ht="16.5" thickBot="1">
      <c r="B56" s="95">
        <v>8</v>
      </c>
      <c r="C56" s="58" t="s">
        <v>290</v>
      </c>
      <c r="D56" s="50" t="s">
        <v>20</v>
      </c>
      <c r="E56" s="50">
        <v>3</v>
      </c>
      <c r="F56" s="50">
        <v>20</v>
      </c>
      <c r="G56" s="56">
        <v>20</v>
      </c>
      <c r="H56" s="97"/>
      <c r="I56" s="56"/>
      <c r="J56" s="56"/>
      <c r="K56" s="56"/>
      <c r="L56" s="57"/>
      <c r="M56" s="56"/>
      <c r="N56" s="56" t="s">
        <v>56</v>
      </c>
      <c r="O56" s="57"/>
      <c r="P56" s="56"/>
      <c r="Q56" s="56">
        <v>4</v>
      </c>
      <c r="R56" s="57"/>
      <c r="S56" s="56">
        <v>20</v>
      </c>
      <c r="T56" s="56"/>
      <c r="U56" s="56"/>
      <c r="V56" s="57"/>
      <c r="W56" s="56">
        <v>4</v>
      </c>
      <c r="X56" s="98"/>
    </row>
    <row r="57" spans="2:24" ht="16.5" thickBot="1">
      <c r="B57" s="95">
        <v>9</v>
      </c>
      <c r="C57" s="58" t="s">
        <v>291</v>
      </c>
      <c r="D57" s="50" t="s">
        <v>21</v>
      </c>
      <c r="E57" s="50">
        <v>3</v>
      </c>
      <c r="F57" s="50">
        <v>20</v>
      </c>
      <c r="G57" s="56"/>
      <c r="H57" s="97"/>
      <c r="I57" s="56"/>
      <c r="J57" s="56"/>
      <c r="K57" s="56">
        <v>20</v>
      </c>
      <c r="L57" s="57"/>
      <c r="M57" s="56" t="s">
        <v>56</v>
      </c>
      <c r="N57" s="56"/>
      <c r="O57" s="57"/>
      <c r="P57" s="56">
        <v>3</v>
      </c>
      <c r="Q57" s="56"/>
      <c r="R57" s="99"/>
      <c r="S57" s="56"/>
      <c r="T57" s="56">
        <v>20</v>
      </c>
      <c r="U57" s="56"/>
      <c r="V57" s="57"/>
      <c r="W57" s="56">
        <v>3</v>
      </c>
      <c r="X57" s="100"/>
    </row>
    <row r="58" spans="2:24" ht="16.5" thickBot="1">
      <c r="B58" s="95">
        <v>10</v>
      </c>
      <c r="C58" s="58" t="s">
        <v>292</v>
      </c>
      <c r="D58" s="50" t="s">
        <v>21</v>
      </c>
      <c r="E58" s="50">
        <v>4</v>
      </c>
      <c r="F58" s="50">
        <v>20</v>
      </c>
      <c r="G58" s="56"/>
      <c r="H58" s="97"/>
      <c r="I58" s="56"/>
      <c r="J58" s="56"/>
      <c r="K58" s="56">
        <v>20</v>
      </c>
      <c r="L58" s="57"/>
      <c r="M58" s="56" t="s">
        <v>56</v>
      </c>
      <c r="N58" s="56"/>
      <c r="O58" s="57"/>
      <c r="P58" s="56">
        <v>3</v>
      </c>
      <c r="Q58" s="56"/>
      <c r="R58" s="99"/>
      <c r="S58" s="56"/>
      <c r="T58" s="56"/>
      <c r="U58" s="56"/>
      <c r="V58" s="57">
        <v>20</v>
      </c>
      <c r="W58" s="56"/>
      <c r="X58" s="100">
        <v>3</v>
      </c>
    </row>
    <row r="59" spans="2:24" ht="16.5" thickBot="1">
      <c r="B59" s="95">
        <v>11</v>
      </c>
      <c r="C59" s="58" t="s">
        <v>293</v>
      </c>
      <c r="D59" s="50" t="s">
        <v>20</v>
      </c>
      <c r="E59" s="50">
        <v>4</v>
      </c>
      <c r="F59" s="50">
        <v>20</v>
      </c>
      <c r="G59" s="56">
        <v>20</v>
      </c>
      <c r="H59" s="56"/>
      <c r="I59" s="56"/>
      <c r="J59" s="56"/>
      <c r="K59" s="56"/>
      <c r="L59" s="57"/>
      <c r="M59" s="56"/>
      <c r="N59" s="56" t="s">
        <v>56</v>
      </c>
      <c r="O59" s="57"/>
      <c r="P59" s="56"/>
      <c r="Q59" s="56">
        <v>3</v>
      </c>
      <c r="R59" s="99"/>
      <c r="S59" s="56"/>
      <c r="T59" s="56"/>
      <c r="U59" s="56">
        <v>20</v>
      </c>
      <c r="V59" s="57"/>
      <c r="W59" s="56"/>
      <c r="X59" s="100">
        <v>3</v>
      </c>
    </row>
    <row r="60" spans="2:24" ht="19.5" thickBot="1">
      <c r="B60" s="95">
        <v>12</v>
      </c>
      <c r="C60" s="58" t="s">
        <v>306</v>
      </c>
      <c r="D60" s="50" t="s">
        <v>21</v>
      </c>
      <c r="E60" s="50">
        <v>4</v>
      </c>
      <c r="F60" s="50">
        <v>40</v>
      </c>
      <c r="G60" s="56"/>
      <c r="H60" s="97"/>
      <c r="I60" s="56"/>
      <c r="J60" s="56"/>
      <c r="K60" s="56">
        <v>40</v>
      </c>
      <c r="L60" s="57"/>
      <c r="M60" s="56"/>
      <c r="N60" s="56" t="s">
        <v>56</v>
      </c>
      <c r="O60" s="57"/>
      <c r="P60" s="56"/>
      <c r="Q60" s="56">
        <v>4</v>
      </c>
      <c r="R60" s="99"/>
      <c r="S60" s="56"/>
      <c r="T60" s="56"/>
      <c r="U60" s="56"/>
      <c r="V60" s="57">
        <v>40</v>
      </c>
      <c r="W60" s="56"/>
      <c r="X60" s="117">
        <v>4</v>
      </c>
    </row>
    <row r="61" spans="2:24" ht="19.5" thickBot="1">
      <c r="B61" s="95">
        <v>13</v>
      </c>
      <c r="C61" s="58" t="s">
        <v>305</v>
      </c>
      <c r="D61" s="50" t="s">
        <v>21</v>
      </c>
      <c r="E61" s="50">
        <v>4</v>
      </c>
      <c r="F61" s="50">
        <v>30</v>
      </c>
      <c r="G61" s="56"/>
      <c r="H61" s="56"/>
      <c r="I61" s="56"/>
      <c r="J61" s="56"/>
      <c r="K61" s="102">
        <v>30</v>
      </c>
      <c r="L61" s="57"/>
      <c r="M61" s="56"/>
      <c r="N61" s="56" t="s">
        <v>56</v>
      </c>
      <c r="O61" s="57"/>
      <c r="P61" s="56"/>
      <c r="Q61" s="56">
        <v>4</v>
      </c>
      <c r="R61" s="57"/>
      <c r="S61" s="56"/>
      <c r="T61" s="56"/>
      <c r="U61" s="56"/>
      <c r="V61" s="57">
        <v>30</v>
      </c>
      <c r="W61" s="56"/>
      <c r="X61" s="117">
        <v>4</v>
      </c>
    </row>
    <row r="62" spans="2:24" ht="16.5" thickBot="1">
      <c r="B62" s="95">
        <v>14</v>
      </c>
      <c r="C62" s="58" t="s">
        <v>45</v>
      </c>
      <c r="D62" s="50" t="s">
        <v>21</v>
      </c>
      <c r="E62" s="50">
        <v>4</v>
      </c>
      <c r="F62" s="50">
        <v>90</v>
      </c>
      <c r="G62" s="56"/>
      <c r="H62" s="56"/>
      <c r="I62" s="56"/>
      <c r="J62" s="56"/>
      <c r="K62" s="102"/>
      <c r="L62" s="57">
        <v>90</v>
      </c>
      <c r="M62" s="56"/>
      <c r="N62" s="56" t="s">
        <v>56</v>
      </c>
      <c r="O62" s="57"/>
      <c r="P62" s="56"/>
      <c r="Q62" s="56">
        <v>8</v>
      </c>
      <c r="R62" s="57"/>
      <c r="S62" s="56"/>
      <c r="T62" s="56"/>
      <c r="U62" s="56"/>
      <c r="V62" s="57">
        <v>90</v>
      </c>
      <c r="W62" s="56"/>
      <c r="X62" s="100">
        <v>8</v>
      </c>
    </row>
    <row r="63" spans="2:24" ht="16.5" thickBot="1">
      <c r="B63" s="95">
        <v>15</v>
      </c>
      <c r="C63" s="58" t="s">
        <v>294</v>
      </c>
      <c r="D63" s="50" t="s">
        <v>55</v>
      </c>
      <c r="E63" s="50">
        <v>4</v>
      </c>
      <c r="F63" s="50">
        <v>20</v>
      </c>
      <c r="G63" s="56">
        <v>10</v>
      </c>
      <c r="H63" s="56"/>
      <c r="I63" s="56"/>
      <c r="J63" s="56"/>
      <c r="K63" s="102">
        <v>10</v>
      </c>
      <c r="L63" s="57"/>
      <c r="M63" s="56"/>
      <c r="N63" s="56" t="s">
        <v>56</v>
      </c>
      <c r="O63" s="57"/>
      <c r="P63" s="56"/>
      <c r="Q63" s="56">
        <v>3</v>
      </c>
      <c r="R63" s="57"/>
      <c r="S63" s="56"/>
      <c r="T63" s="56"/>
      <c r="U63" s="56">
        <v>10</v>
      </c>
      <c r="V63" s="57">
        <v>10</v>
      </c>
      <c r="W63" s="56"/>
      <c r="X63" s="100">
        <v>3</v>
      </c>
    </row>
    <row r="64" spans="2:24" ht="16.5" thickBot="1">
      <c r="B64" s="95">
        <v>16</v>
      </c>
      <c r="C64" s="58" t="s">
        <v>295</v>
      </c>
      <c r="D64" s="50" t="s">
        <v>21</v>
      </c>
      <c r="E64" s="50">
        <v>4</v>
      </c>
      <c r="F64" s="50">
        <v>20</v>
      </c>
      <c r="G64" s="56">
        <v>20</v>
      </c>
      <c r="H64" s="56"/>
      <c r="I64" s="56"/>
      <c r="J64" s="56"/>
      <c r="K64" s="102"/>
      <c r="L64" s="57"/>
      <c r="M64" s="56"/>
      <c r="N64" s="56" t="s">
        <v>56</v>
      </c>
      <c r="O64" s="57"/>
      <c r="P64" s="56"/>
      <c r="Q64" s="56">
        <v>3</v>
      </c>
      <c r="R64" s="57"/>
      <c r="S64" s="56"/>
      <c r="T64" s="56"/>
      <c r="U64" s="56">
        <v>20</v>
      </c>
      <c r="V64" s="57"/>
      <c r="W64" s="56"/>
      <c r="X64" s="100">
        <v>3</v>
      </c>
    </row>
    <row r="65" spans="2:24" ht="16.5" thickBot="1">
      <c r="B65" s="1058" t="s">
        <v>22</v>
      </c>
      <c r="C65" s="1059"/>
      <c r="D65" s="1059"/>
      <c r="E65" s="1060"/>
      <c r="F65" s="1038">
        <v>470</v>
      </c>
      <c r="G65" s="104">
        <f>SUM(G49:G64)</f>
        <v>130</v>
      </c>
      <c r="H65" s="104">
        <f t="shared" ref="H65:L65" si="3">SUM(H49:H64)</f>
        <v>20</v>
      </c>
      <c r="I65" s="104">
        <f t="shared" si="3"/>
        <v>0</v>
      </c>
      <c r="J65" s="104">
        <f t="shared" si="3"/>
        <v>0</v>
      </c>
      <c r="K65" s="104">
        <f t="shared" si="3"/>
        <v>230</v>
      </c>
      <c r="L65" s="104">
        <f t="shared" si="3"/>
        <v>90</v>
      </c>
      <c r="M65" s="1038"/>
      <c r="N65" s="1038"/>
      <c r="O65" s="1038"/>
      <c r="P65" s="1038">
        <v>13</v>
      </c>
      <c r="Q65" s="1038">
        <v>44</v>
      </c>
      <c r="R65" s="1038">
        <v>3</v>
      </c>
      <c r="S65" s="104">
        <v>80</v>
      </c>
      <c r="T65" s="104">
        <v>120</v>
      </c>
      <c r="U65" s="104">
        <v>50</v>
      </c>
      <c r="V65" s="104">
        <v>220</v>
      </c>
      <c r="W65" s="104">
        <v>30</v>
      </c>
      <c r="X65" s="104">
        <v>30</v>
      </c>
    </row>
    <row r="66" spans="2:24" ht="16.5" thickBot="1">
      <c r="B66" s="1040" t="s">
        <v>35</v>
      </c>
      <c r="C66" s="1041"/>
      <c r="D66" s="1041"/>
      <c r="E66" s="1042"/>
      <c r="F66" s="1061"/>
      <c r="G66" s="1043">
        <v>470</v>
      </c>
      <c r="H66" s="1044"/>
      <c r="I66" s="1044"/>
      <c r="J66" s="1044"/>
      <c r="K66" s="1044"/>
      <c r="L66" s="1045"/>
      <c r="M66" s="1061"/>
      <c r="N66" s="1061"/>
      <c r="O66" s="1061"/>
      <c r="P66" s="1039"/>
      <c r="Q66" s="1039"/>
      <c r="R66" s="1039"/>
      <c r="S66" s="1049">
        <v>200</v>
      </c>
      <c r="T66" s="1050"/>
      <c r="U66" s="1049">
        <v>270</v>
      </c>
      <c r="V66" s="1050"/>
      <c r="W66" s="1043" t="s">
        <v>23</v>
      </c>
      <c r="X66" s="1051"/>
    </row>
    <row r="67" spans="2:24" ht="16.5" thickBot="1">
      <c r="B67" s="1052"/>
      <c r="C67" s="1053"/>
      <c r="D67" s="1053"/>
      <c r="E67" s="1054"/>
      <c r="F67" s="1039"/>
      <c r="G67" s="1046"/>
      <c r="H67" s="1047"/>
      <c r="I67" s="1047"/>
      <c r="J67" s="1047"/>
      <c r="K67" s="1047"/>
      <c r="L67" s="1048"/>
      <c r="M67" s="1039"/>
      <c r="N67" s="1039"/>
      <c r="O67" s="1039"/>
      <c r="P67" s="1049">
        <v>60</v>
      </c>
      <c r="Q67" s="1055"/>
      <c r="R67" s="1050"/>
      <c r="S67" s="1049">
        <v>470</v>
      </c>
      <c r="T67" s="1055"/>
      <c r="U67" s="1055"/>
      <c r="V67" s="1050"/>
      <c r="W67" s="1056">
        <v>60</v>
      </c>
      <c r="X67" s="1057"/>
    </row>
    <row r="68" spans="2:24" ht="152.44999999999999" customHeight="1"/>
    <row r="70" spans="2:24" ht="15.75">
      <c r="C70" s="91" t="s">
        <v>24</v>
      </c>
    </row>
    <row r="71" spans="2:24" ht="15.75">
      <c r="C71" s="91" t="s">
        <v>25</v>
      </c>
    </row>
    <row r="72" spans="2:24" ht="18" customHeight="1">
      <c r="C72" s="91" t="s">
        <v>26</v>
      </c>
      <c r="D72" s="1076" t="s">
        <v>318</v>
      </c>
      <c r="E72" s="1076"/>
      <c r="F72" s="1076"/>
      <c r="G72" s="1076"/>
      <c r="H72" s="1076"/>
      <c r="I72" s="1076"/>
      <c r="J72" s="1076"/>
      <c r="K72" s="1076"/>
      <c r="L72" s="1076"/>
      <c r="M72" s="1076"/>
      <c r="N72" s="1076"/>
      <c r="O72" s="1076"/>
      <c r="P72" s="1076"/>
      <c r="Q72" s="1076"/>
      <c r="R72" s="1076"/>
      <c r="S72" s="1076"/>
      <c r="T72" s="1076"/>
      <c r="U72" s="1076"/>
      <c r="V72" s="1076"/>
      <c r="W72" s="1076"/>
      <c r="X72" s="1076"/>
    </row>
    <row r="73" spans="2:24" ht="18.600000000000001" customHeight="1" thickBot="1">
      <c r="C73" s="103" t="s">
        <v>269</v>
      </c>
      <c r="D73" s="1076" t="s">
        <v>421</v>
      </c>
      <c r="E73" s="1076"/>
      <c r="F73" s="1076"/>
      <c r="G73" s="1076"/>
      <c r="H73" s="1076"/>
      <c r="I73" s="1076"/>
      <c r="J73" s="1076"/>
      <c r="K73" s="1076"/>
      <c r="L73" s="1076"/>
      <c r="M73" s="1076"/>
      <c r="N73" s="1076"/>
      <c r="O73" s="1076"/>
      <c r="P73" s="1076"/>
      <c r="Q73" s="1076"/>
      <c r="R73" s="1076"/>
      <c r="S73" s="1076"/>
      <c r="T73" s="1076"/>
      <c r="U73" s="1076"/>
      <c r="V73" s="1076"/>
      <c r="W73" s="1076"/>
      <c r="X73" s="1076"/>
    </row>
    <row r="74" spans="2:24">
      <c r="B74" s="1062" t="s">
        <v>94</v>
      </c>
      <c r="C74" s="1062" t="s">
        <v>95</v>
      </c>
      <c r="D74" s="1078" t="s">
        <v>28</v>
      </c>
      <c r="E74" s="1079"/>
      <c r="F74" s="1043" t="s">
        <v>93</v>
      </c>
      <c r="G74" s="1084"/>
      <c r="H74" s="1084"/>
      <c r="I74" s="1084"/>
      <c r="J74" s="1084"/>
      <c r="K74" s="1084"/>
      <c r="L74" s="1084"/>
      <c r="M74" s="1084"/>
      <c r="N74" s="1084"/>
      <c r="O74" s="1051"/>
      <c r="P74" s="1043" t="s">
        <v>92</v>
      </c>
      <c r="Q74" s="1089"/>
      <c r="R74" s="1090"/>
      <c r="S74" s="1043" t="s">
        <v>0</v>
      </c>
      <c r="T74" s="1084"/>
      <c r="U74" s="1084"/>
      <c r="V74" s="1051"/>
      <c r="W74" s="1043" t="s">
        <v>1</v>
      </c>
      <c r="X74" s="1051"/>
    </row>
    <row r="75" spans="2:24">
      <c r="B75" s="1063"/>
      <c r="C75" s="1063"/>
      <c r="D75" s="1080"/>
      <c r="E75" s="1081"/>
      <c r="F75" s="1085"/>
      <c r="G75" s="1086"/>
      <c r="H75" s="1086"/>
      <c r="I75" s="1086"/>
      <c r="J75" s="1086"/>
      <c r="K75" s="1086"/>
      <c r="L75" s="1086"/>
      <c r="M75" s="1086"/>
      <c r="N75" s="1086"/>
      <c r="O75" s="1087"/>
      <c r="P75" s="1091"/>
      <c r="Q75" s="1092"/>
      <c r="R75" s="1093"/>
      <c r="S75" s="1085"/>
      <c r="T75" s="1086"/>
      <c r="U75" s="1086"/>
      <c r="V75" s="1087"/>
      <c r="W75" s="1085"/>
      <c r="X75" s="1087"/>
    </row>
    <row r="76" spans="2:24" ht="15.75" thickBot="1">
      <c r="B76" s="1063"/>
      <c r="C76" s="1063"/>
      <c r="D76" s="1082"/>
      <c r="E76" s="1083"/>
      <c r="F76" s="1056"/>
      <c r="G76" s="1088"/>
      <c r="H76" s="1088"/>
      <c r="I76" s="1088"/>
      <c r="J76" s="1088"/>
      <c r="K76" s="1088"/>
      <c r="L76" s="1088"/>
      <c r="M76" s="1088"/>
      <c r="N76" s="1088"/>
      <c r="O76" s="1057"/>
      <c r="P76" s="1094"/>
      <c r="Q76" s="1095"/>
      <c r="R76" s="1096"/>
      <c r="S76" s="1056"/>
      <c r="T76" s="1088"/>
      <c r="U76" s="1088"/>
      <c r="V76" s="1057"/>
      <c r="W76" s="1056"/>
      <c r="X76" s="1057"/>
    </row>
    <row r="77" spans="2:24" ht="16.5" thickBot="1">
      <c r="B77" s="1063"/>
      <c r="C77" s="1063"/>
      <c r="D77" s="1077" t="s">
        <v>16</v>
      </c>
      <c r="E77" s="1077" t="s">
        <v>17</v>
      </c>
      <c r="F77" s="1073" t="s">
        <v>2</v>
      </c>
      <c r="G77" s="1049" t="s">
        <v>90</v>
      </c>
      <c r="H77" s="1055"/>
      <c r="I77" s="1055"/>
      <c r="J77" s="1055"/>
      <c r="K77" s="1055"/>
      <c r="L77" s="1050"/>
      <c r="M77" s="1049" t="s">
        <v>91</v>
      </c>
      <c r="N77" s="1055"/>
      <c r="O77" s="1050"/>
      <c r="P77" s="1073" t="s">
        <v>3</v>
      </c>
      <c r="Q77" s="1073" t="s">
        <v>4</v>
      </c>
      <c r="R77" s="1073" t="s">
        <v>5</v>
      </c>
      <c r="S77" s="1071" t="s">
        <v>44</v>
      </c>
      <c r="T77" s="1097"/>
      <c r="U77" s="1097"/>
      <c r="V77" s="1072"/>
      <c r="W77" s="1071" t="s">
        <v>44</v>
      </c>
      <c r="X77" s="1072"/>
    </row>
    <row r="78" spans="2:24" ht="15.75" customHeight="1" thickBot="1">
      <c r="B78" s="1063"/>
      <c r="C78" s="1063"/>
      <c r="D78" s="1077"/>
      <c r="E78" s="1077"/>
      <c r="F78" s="1074"/>
      <c r="G78" s="1073" t="s">
        <v>7</v>
      </c>
      <c r="H78" s="1073" t="s">
        <v>8</v>
      </c>
      <c r="I78" s="1073" t="s">
        <v>9</v>
      </c>
      <c r="J78" s="1073" t="s">
        <v>10</v>
      </c>
      <c r="K78" s="1073" t="s">
        <v>11</v>
      </c>
      <c r="L78" s="1073" t="s">
        <v>12</v>
      </c>
      <c r="M78" s="1073" t="s">
        <v>3</v>
      </c>
      <c r="N78" s="1073" t="s">
        <v>4</v>
      </c>
      <c r="O78" s="1073" t="s">
        <v>5</v>
      </c>
      <c r="P78" s="1074"/>
      <c r="Q78" s="1074"/>
      <c r="R78" s="1074"/>
      <c r="S78" s="1098" t="s">
        <v>42</v>
      </c>
      <c r="T78" s="1099"/>
      <c r="U78" s="1098" t="s">
        <v>43</v>
      </c>
      <c r="V78" s="1099"/>
      <c r="W78" s="1065" t="s">
        <v>176</v>
      </c>
      <c r="X78" s="1066"/>
    </row>
    <row r="79" spans="2:24" ht="15.75" thickBot="1">
      <c r="B79" s="1063"/>
      <c r="C79" s="1063"/>
      <c r="D79" s="1077"/>
      <c r="E79" s="1077"/>
      <c r="F79" s="1074"/>
      <c r="G79" s="1074"/>
      <c r="H79" s="1074"/>
      <c r="I79" s="1074"/>
      <c r="J79" s="1074"/>
      <c r="K79" s="1074"/>
      <c r="L79" s="1074"/>
      <c r="M79" s="1074"/>
      <c r="N79" s="1074"/>
      <c r="O79" s="1074"/>
      <c r="P79" s="1074"/>
      <c r="Q79" s="1074"/>
      <c r="R79" s="1074"/>
      <c r="S79" s="1100"/>
      <c r="T79" s="1101"/>
      <c r="U79" s="1100"/>
      <c r="V79" s="1101"/>
      <c r="W79" s="1067"/>
      <c r="X79" s="1068"/>
    </row>
    <row r="80" spans="2:24" ht="15.75" thickBot="1">
      <c r="B80" s="1063"/>
      <c r="C80" s="1063"/>
      <c r="D80" s="1077"/>
      <c r="E80" s="1077"/>
      <c r="F80" s="1074"/>
      <c r="G80" s="1074"/>
      <c r="H80" s="1074"/>
      <c r="I80" s="1074"/>
      <c r="J80" s="1074"/>
      <c r="K80" s="1074"/>
      <c r="L80" s="1074"/>
      <c r="M80" s="1074"/>
      <c r="N80" s="1074"/>
      <c r="O80" s="1074"/>
      <c r="P80" s="1074"/>
      <c r="Q80" s="1074"/>
      <c r="R80" s="1074"/>
      <c r="S80" s="1100"/>
      <c r="T80" s="1101"/>
      <c r="U80" s="1100"/>
      <c r="V80" s="1101"/>
      <c r="W80" s="1067"/>
      <c r="X80" s="1068"/>
    </row>
    <row r="81" spans="2:24" ht="15.75" thickBot="1">
      <c r="B81" s="1063"/>
      <c r="C81" s="1063"/>
      <c r="D81" s="1077"/>
      <c r="E81" s="1077"/>
      <c r="F81" s="1074"/>
      <c r="G81" s="1074"/>
      <c r="H81" s="1074"/>
      <c r="I81" s="1074"/>
      <c r="J81" s="1074"/>
      <c r="K81" s="1074"/>
      <c r="L81" s="1074"/>
      <c r="M81" s="1074"/>
      <c r="N81" s="1074"/>
      <c r="O81" s="1074"/>
      <c r="P81" s="1074"/>
      <c r="Q81" s="1074"/>
      <c r="R81" s="1074"/>
      <c r="S81" s="1102"/>
      <c r="T81" s="1103"/>
      <c r="U81" s="1102"/>
      <c r="V81" s="1103"/>
      <c r="W81" s="1069"/>
      <c r="X81" s="1070"/>
    </row>
    <row r="82" spans="2:24" ht="16.5" thickBot="1">
      <c r="B82" s="1064"/>
      <c r="C82" s="1064"/>
      <c r="D82" s="1077"/>
      <c r="E82" s="1077"/>
      <c r="F82" s="1075"/>
      <c r="G82" s="1075"/>
      <c r="H82" s="1075"/>
      <c r="I82" s="1075"/>
      <c r="J82" s="1075"/>
      <c r="K82" s="1075"/>
      <c r="L82" s="1075"/>
      <c r="M82" s="1075"/>
      <c r="N82" s="1075"/>
      <c r="O82" s="1075"/>
      <c r="P82" s="1075"/>
      <c r="Q82" s="1075"/>
      <c r="R82" s="1075"/>
      <c r="S82" s="94" t="s">
        <v>18</v>
      </c>
      <c r="T82" s="94" t="s">
        <v>19</v>
      </c>
      <c r="U82" s="94" t="s">
        <v>18</v>
      </c>
      <c r="V82" s="94" t="s">
        <v>19</v>
      </c>
      <c r="W82" s="94" t="s">
        <v>103</v>
      </c>
      <c r="X82" s="94" t="s">
        <v>104</v>
      </c>
    </row>
    <row r="83" spans="2:24" ht="16.5" thickBot="1">
      <c r="B83" s="95">
        <v>1</v>
      </c>
      <c r="C83" s="58" t="s">
        <v>40</v>
      </c>
      <c r="D83" s="50" t="s">
        <v>21</v>
      </c>
      <c r="E83" s="96" t="s">
        <v>244</v>
      </c>
      <c r="F83" s="50">
        <v>30</v>
      </c>
      <c r="G83" s="56"/>
      <c r="H83" s="97"/>
      <c r="I83" s="56"/>
      <c r="J83" s="56"/>
      <c r="K83" s="56">
        <v>30</v>
      </c>
      <c r="L83" s="57"/>
      <c r="M83" s="56" t="s">
        <v>56</v>
      </c>
      <c r="N83" s="56"/>
      <c r="O83" s="57"/>
      <c r="P83" s="56">
        <v>6</v>
      </c>
      <c r="Q83" s="56"/>
      <c r="R83" s="57"/>
      <c r="S83" s="56"/>
      <c r="T83" s="56">
        <v>30</v>
      </c>
      <c r="U83" s="56"/>
      <c r="V83" s="57"/>
      <c r="W83" s="56">
        <v>6</v>
      </c>
      <c r="X83" s="57"/>
    </row>
    <row r="84" spans="2:24" ht="16.5" thickBot="1">
      <c r="B84" s="95">
        <v>2</v>
      </c>
      <c r="C84" s="58" t="s">
        <v>41</v>
      </c>
      <c r="D84" s="50" t="s">
        <v>21</v>
      </c>
      <c r="E84" s="50">
        <v>5.6</v>
      </c>
      <c r="F84" s="50">
        <v>40</v>
      </c>
      <c r="G84" s="56"/>
      <c r="H84" s="56"/>
      <c r="I84" s="56"/>
      <c r="J84" s="56">
        <v>40</v>
      </c>
      <c r="K84" s="56"/>
      <c r="L84" s="57"/>
      <c r="M84" s="56"/>
      <c r="N84" s="56" t="s">
        <v>56</v>
      </c>
      <c r="O84" s="57"/>
      <c r="P84" s="56"/>
      <c r="Q84" s="56">
        <v>15</v>
      </c>
      <c r="R84" s="57"/>
      <c r="S84" s="56"/>
      <c r="T84" s="56">
        <v>20</v>
      </c>
      <c r="U84" s="56"/>
      <c r="V84" s="57">
        <v>20</v>
      </c>
      <c r="W84" s="56">
        <v>6</v>
      </c>
      <c r="X84" s="57">
        <v>9</v>
      </c>
    </row>
    <row r="85" spans="2:24" ht="16.5" thickBot="1">
      <c r="B85" s="95">
        <v>3</v>
      </c>
      <c r="C85" s="58" t="s">
        <v>296</v>
      </c>
      <c r="D85" s="50" t="s">
        <v>21</v>
      </c>
      <c r="E85" s="50">
        <v>5</v>
      </c>
      <c r="F85" s="50">
        <v>30</v>
      </c>
      <c r="G85" s="56">
        <v>20</v>
      </c>
      <c r="H85" s="56"/>
      <c r="I85" s="56"/>
      <c r="J85" s="56"/>
      <c r="K85" s="56">
        <v>10</v>
      </c>
      <c r="L85" s="90"/>
      <c r="M85" s="56" t="s">
        <v>56</v>
      </c>
      <c r="N85" s="56"/>
      <c r="O85" s="57"/>
      <c r="P85" s="56">
        <v>3</v>
      </c>
      <c r="Q85" s="56"/>
      <c r="R85" s="57"/>
      <c r="S85" s="56">
        <v>20</v>
      </c>
      <c r="T85" s="56">
        <v>10</v>
      </c>
      <c r="U85" s="56"/>
      <c r="V85" s="57"/>
      <c r="W85" s="56">
        <v>3</v>
      </c>
      <c r="X85" s="57"/>
    </row>
    <row r="86" spans="2:24" ht="16.5" thickBot="1">
      <c r="B86" s="95">
        <v>4</v>
      </c>
      <c r="C86" s="58" t="s">
        <v>297</v>
      </c>
      <c r="D86" s="50" t="s">
        <v>21</v>
      </c>
      <c r="E86" s="50">
        <v>5</v>
      </c>
      <c r="F86" s="50">
        <v>20</v>
      </c>
      <c r="G86" s="56"/>
      <c r="H86" s="56"/>
      <c r="I86" s="56"/>
      <c r="J86" s="56"/>
      <c r="K86" s="56">
        <v>20</v>
      </c>
      <c r="L86" s="90"/>
      <c r="M86" s="56"/>
      <c r="N86" s="56" t="s">
        <v>56</v>
      </c>
      <c r="O86" s="57"/>
      <c r="P86" s="56"/>
      <c r="Q86" s="56">
        <v>3</v>
      </c>
      <c r="R86" s="57"/>
      <c r="S86" s="56"/>
      <c r="T86" s="56">
        <v>20</v>
      </c>
      <c r="U86" s="56"/>
      <c r="V86" s="57"/>
      <c r="W86" s="56">
        <v>3</v>
      </c>
      <c r="X86" s="57"/>
    </row>
    <row r="87" spans="2:24" ht="16.5" thickBot="1">
      <c r="B87" s="95">
        <v>5</v>
      </c>
      <c r="C87" s="58" t="s">
        <v>298</v>
      </c>
      <c r="D87" s="50" t="s">
        <v>21</v>
      </c>
      <c r="E87" s="50">
        <v>5</v>
      </c>
      <c r="F87" s="50">
        <v>30</v>
      </c>
      <c r="G87" s="56">
        <v>10</v>
      </c>
      <c r="H87" s="56">
        <v>20</v>
      </c>
      <c r="I87" s="56"/>
      <c r="J87" s="56"/>
      <c r="K87" s="56"/>
      <c r="L87" s="90"/>
      <c r="M87" s="56"/>
      <c r="N87" s="56" t="s">
        <v>56</v>
      </c>
      <c r="O87" s="57"/>
      <c r="P87" s="56"/>
      <c r="Q87" s="56">
        <v>4</v>
      </c>
      <c r="R87" s="57"/>
      <c r="S87" s="56">
        <v>10</v>
      </c>
      <c r="T87" s="56">
        <v>20</v>
      </c>
      <c r="U87" s="56"/>
      <c r="V87" s="57"/>
      <c r="W87" s="56">
        <v>4</v>
      </c>
      <c r="X87" s="57"/>
    </row>
    <row r="88" spans="2:24" ht="16.5" thickBot="1">
      <c r="B88" s="95">
        <v>6</v>
      </c>
      <c r="C88" s="58" t="s">
        <v>299</v>
      </c>
      <c r="D88" s="50" t="s">
        <v>55</v>
      </c>
      <c r="E88" s="50">
        <v>5</v>
      </c>
      <c r="F88" s="50">
        <v>30</v>
      </c>
      <c r="G88" s="56">
        <v>20</v>
      </c>
      <c r="H88" s="56"/>
      <c r="I88" s="56"/>
      <c r="J88" s="56"/>
      <c r="K88" s="56">
        <v>10</v>
      </c>
      <c r="L88" s="90"/>
      <c r="M88" s="56"/>
      <c r="N88" s="56" t="s">
        <v>56</v>
      </c>
      <c r="O88" s="57"/>
      <c r="P88" s="56"/>
      <c r="Q88" s="56">
        <v>4</v>
      </c>
      <c r="R88" s="57"/>
      <c r="S88" s="56">
        <v>20</v>
      </c>
      <c r="T88" s="56">
        <v>10</v>
      </c>
      <c r="U88" s="56"/>
      <c r="V88" s="57"/>
      <c r="W88" s="56">
        <v>4</v>
      </c>
      <c r="X88" s="57"/>
    </row>
    <row r="89" spans="2:24" ht="16.5" thickBot="1">
      <c r="B89" s="95">
        <v>7</v>
      </c>
      <c r="C89" s="58" t="s">
        <v>300</v>
      </c>
      <c r="D89" s="50" t="s">
        <v>21</v>
      </c>
      <c r="E89" s="50">
        <v>5</v>
      </c>
      <c r="F89" s="50">
        <v>30</v>
      </c>
      <c r="G89" s="56">
        <v>10</v>
      </c>
      <c r="H89" s="56">
        <v>20</v>
      </c>
      <c r="I89" s="56"/>
      <c r="J89" s="56"/>
      <c r="K89" s="56"/>
      <c r="L89" s="90"/>
      <c r="M89" s="56"/>
      <c r="N89" s="56" t="s">
        <v>56</v>
      </c>
      <c r="O89" s="57"/>
      <c r="P89" s="56"/>
      <c r="Q89" s="56">
        <v>4</v>
      </c>
      <c r="R89" s="57"/>
      <c r="S89" s="56">
        <v>10</v>
      </c>
      <c r="T89" s="56">
        <v>20</v>
      </c>
      <c r="U89" s="56"/>
      <c r="V89" s="57"/>
      <c r="W89" s="56">
        <v>4</v>
      </c>
      <c r="X89" s="57"/>
    </row>
    <row r="90" spans="2:24" ht="41.45" customHeight="1" thickBot="1">
      <c r="B90" s="95">
        <v>8</v>
      </c>
      <c r="C90" s="58" t="s">
        <v>431</v>
      </c>
      <c r="D90" s="50" t="s">
        <v>21</v>
      </c>
      <c r="E90" s="50">
        <v>6</v>
      </c>
      <c r="F90" s="50">
        <v>40</v>
      </c>
      <c r="G90" s="56"/>
      <c r="H90" s="56"/>
      <c r="I90" s="56"/>
      <c r="J90" s="56"/>
      <c r="K90" s="56">
        <v>40</v>
      </c>
      <c r="L90" s="57"/>
      <c r="M90" s="56"/>
      <c r="N90" s="56" t="s">
        <v>56</v>
      </c>
      <c r="O90" s="57"/>
      <c r="P90" s="56"/>
      <c r="Q90" s="56">
        <v>4</v>
      </c>
      <c r="R90" s="57"/>
      <c r="S90" s="56"/>
      <c r="T90" s="56"/>
      <c r="U90" s="56"/>
      <c r="V90" s="57">
        <v>40</v>
      </c>
      <c r="W90" s="56"/>
      <c r="X90" s="57">
        <v>4</v>
      </c>
    </row>
    <row r="91" spans="2:24" ht="16.5" thickBot="1">
      <c r="B91" s="95">
        <v>9</v>
      </c>
      <c r="C91" s="58" t="s">
        <v>301</v>
      </c>
      <c r="D91" s="50" t="s">
        <v>21</v>
      </c>
      <c r="E91" s="50">
        <v>6</v>
      </c>
      <c r="F91" s="50">
        <v>20</v>
      </c>
      <c r="G91" s="56"/>
      <c r="H91" s="56"/>
      <c r="I91" s="56"/>
      <c r="J91" s="56"/>
      <c r="K91" s="56">
        <v>20</v>
      </c>
      <c r="L91" s="57"/>
      <c r="M91" s="56"/>
      <c r="N91" s="56" t="s">
        <v>56</v>
      </c>
      <c r="O91" s="57"/>
      <c r="P91" s="56"/>
      <c r="Q91" s="56">
        <v>4</v>
      </c>
      <c r="R91" s="57"/>
      <c r="S91" s="56"/>
      <c r="T91" s="56"/>
      <c r="U91" s="56"/>
      <c r="V91" s="57">
        <v>20</v>
      </c>
      <c r="W91" s="56"/>
      <c r="X91" s="57">
        <v>4</v>
      </c>
    </row>
    <row r="92" spans="2:24" ht="19.5" thickBot="1">
      <c r="B92" s="95">
        <v>10</v>
      </c>
      <c r="C92" s="58" t="s">
        <v>420</v>
      </c>
      <c r="D92" s="50" t="s">
        <v>21</v>
      </c>
      <c r="E92" s="50">
        <v>6</v>
      </c>
      <c r="F92" s="50">
        <v>40</v>
      </c>
      <c r="G92" s="56"/>
      <c r="H92" s="56"/>
      <c r="I92" s="56"/>
      <c r="J92" s="56"/>
      <c r="K92" s="56">
        <v>40</v>
      </c>
      <c r="L92" s="57"/>
      <c r="M92" s="56"/>
      <c r="N92" s="56" t="s">
        <v>56</v>
      </c>
      <c r="O92" s="57"/>
      <c r="P92" s="56"/>
      <c r="Q92" s="56">
        <v>4</v>
      </c>
      <c r="R92" s="57"/>
      <c r="S92" s="56"/>
      <c r="T92" s="56"/>
      <c r="U92" s="56"/>
      <c r="V92" s="57">
        <v>40</v>
      </c>
      <c r="W92" s="56"/>
      <c r="X92" s="57">
        <v>4</v>
      </c>
    </row>
    <row r="93" spans="2:24" ht="16.5" thickBot="1">
      <c r="B93" s="95">
        <v>11</v>
      </c>
      <c r="C93" s="58" t="s">
        <v>302</v>
      </c>
      <c r="D93" s="50" t="s">
        <v>21</v>
      </c>
      <c r="E93" s="50">
        <v>6</v>
      </c>
      <c r="F93" s="50">
        <v>20</v>
      </c>
      <c r="G93" s="56">
        <v>20</v>
      </c>
      <c r="H93" s="56"/>
      <c r="I93" s="56"/>
      <c r="J93" s="56"/>
      <c r="K93" s="56"/>
      <c r="L93" s="57"/>
      <c r="M93" s="56"/>
      <c r="N93" s="56" t="s">
        <v>56</v>
      </c>
      <c r="O93" s="57"/>
      <c r="P93" s="56"/>
      <c r="Q93" s="56">
        <v>3</v>
      </c>
      <c r="R93" s="57"/>
      <c r="S93" s="56"/>
      <c r="T93" s="56"/>
      <c r="U93" s="56">
        <v>20</v>
      </c>
      <c r="V93" s="57"/>
      <c r="W93" s="56"/>
      <c r="X93" s="57">
        <v>3</v>
      </c>
    </row>
    <row r="94" spans="2:24" ht="16.5" thickBot="1">
      <c r="B94" s="95">
        <v>12</v>
      </c>
      <c r="C94" s="58" t="s">
        <v>303</v>
      </c>
      <c r="D94" s="50" t="s">
        <v>55</v>
      </c>
      <c r="E94" s="50">
        <v>6</v>
      </c>
      <c r="F94" s="50">
        <v>30</v>
      </c>
      <c r="G94" s="56">
        <v>20</v>
      </c>
      <c r="H94" s="56"/>
      <c r="I94" s="56"/>
      <c r="J94" s="56"/>
      <c r="K94" s="56">
        <v>10</v>
      </c>
      <c r="L94" s="57"/>
      <c r="M94" s="56" t="s">
        <v>56</v>
      </c>
      <c r="N94" s="56"/>
      <c r="O94" s="57"/>
      <c r="P94" s="56">
        <v>3</v>
      </c>
      <c r="Q94" s="56"/>
      <c r="R94" s="57"/>
      <c r="S94" s="56"/>
      <c r="T94" s="56"/>
      <c r="U94" s="56">
        <v>20</v>
      </c>
      <c r="V94" s="57">
        <v>10</v>
      </c>
      <c r="W94" s="56"/>
      <c r="X94" s="57">
        <v>3</v>
      </c>
    </row>
    <row r="95" spans="2:24" ht="16.5" thickBot="1">
      <c r="B95" s="95">
        <v>13</v>
      </c>
      <c r="C95" s="58" t="s">
        <v>418</v>
      </c>
      <c r="D95" s="50" t="s">
        <v>21</v>
      </c>
      <c r="E95" s="50">
        <v>6</v>
      </c>
      <c r="F95" s="50">
        <v>20</v>
      </c>
      <c r="G95" s="56"/>
      <c r="H95" s="56">
        <v>20</v>
      </c>
      <c r="I95" s="56"/>
      <c r="J95" s="56"/>
      <c r="K95" s="102"/>
      <c r="L95" s="57"/>
      <c r="M95" s="56" t="s">
        <v>56</v>
      </c>
      <c r="N95" s="56"/>
      <c r="O95" s="57"/>
      <c r="P95" s="56">
        <v>3</v>
      </c>
      <c r="Q95" s="56"/>
      <c r="R95" s="57"/>
      <c r="S95" s="56"/>
      <c r="T95" s="56"/>
      <c r="U95" s="56"/>
      <c r="V95" s="57">
        <v>20</v>
      </c>
      <c r="W95" s="56"/>
      <c r="X95" s="100">
        <v>3</v>
      </c>
    </row>
    <row r="96" spans="2:24" ht="16.5" thickBot="1">
      <c r="B96" s="1058" t="s">
        <v>22</v>
      </c>
      <c r="C96" s="1059"/>
      <c r="D96" s="1059"/>
      <c r="E96" s="1060"/>
      <c r="F96" s="1038">
        <v>360</v>
      </c>
      <c r="G96" s="104">
        <v>100</v>
      </c>
      <c r="H96" s="104">
        <v>40</v>
      </c>
      <c r="I96" s="104">
        <v>0</v>
      </c>
      <c r="J96" s="104">
        <v>40</v>
      </c>
      <c r="K96" s="104">
        <v>180</v>
      </c>
      <c r="L96" s="104">
        <v>0</v>
      </c>
      <c r="M96" s="1038"/>
      <c r="N96" s="1038"/>
      <c r="O96" s="1038"/>
      <c r="P96" s="1038">
        <v>15</v>
      </c>
      <c r="Q96" s="1038">
        <v>45</v>
      </c>
      <c r="R96" s="1038">
        <v>0</v>
      </c>
      <c r="S96" s="104">
        <v>60</v>
      </c>
      <c r="T96" s="104">
        <v>130</v>
      </c>
      <c r="U96" s="104">
        <v>40</v>
      </c>
      <c r="V96" s="104">
        <v>130</v>
      </c>
      <c r="W96" s="104">
        <v>30</v>
      </c>
      <c r="X96" s="104">
        <v>30</v>
      </c>
    </row>
    <row r="97" spans="2:24" ht="16.5" thickBot="1">
      <c r="B97" s="1040" t="s">
        <v>35</v>
      </c>
      <c r="C97" s="1041"/>
      <c r="D97" s="1041"/>
      <c r="E97" s="1042"/>
      <c r="F97" s="1061"/>
      <c r="G97" s="1043">
        <v>360</v>
      </c>
      <c r="H97" s="1044"/>
      <c r="I97" s="1044"/>
      <c r="J97" s="1044"/>
      <c r="K97" s="1044"/>
      <c r="L97" s="1045"/>
      <c r="M97" s="1061"/>
      <c r="N97" s="1061"/>
      <c r="O97" s="1061"/>
      <c r="P97" s="1039"/>
      <c r="Q97" s="1039"/>
      <c r="R97" s="1039"/>
      <c r="S97" s="1049">
        <v>190</v>
      </c>
      <c r="T97" s="1050"/>
      <c r="U97" s="1049">
        <v>170</v>
      </c>
      <c r="V97" s="1050"/>
      <c r="W97" s="1043" t="s">
        <v>23</v>
      </c>
      <c r="X97" s="1051"/>
    </row>
    <row r="98" spans="2:24" ht="16.5" thickBot="1">
      <c r="B98" s="1052"/>
      <c r="C98" s="1053"/>
      <c r="D98" s="1053"/>
      <c r="E98" s="1054"/>
      <c r="F98" s="1039"/>
      <c r="G98" s="1046"/>
      <c r="H98" s="1047"/>
      <c r="I98" s="1047"/>
      <c r="J98" s="1047"/>
      <c r="K98" s="1047"/>
      <c r="L98" s="1048"/>
      <c r="M98" s="1039"/>
      <c r="N98" s="1039"/>
      <c r="O98" s="1039"/>
      <c r="P98" s="1049">
        <v>60</v>
      </c>
      <c r="Q98" s="1055"/>
      <c r="R98" s="1050"/>
      <c r="S98" s="1049">
        <v>360</v>
      </c>
      <c r="T98" s="1055"/>
      <c r="U98" s="1055"/>
      <c r="V98" s="1050"/>
      <c r="W98" s="1056">
        <v>60</v>
      </c>
      <c r="X98" s="1057"/>
    </row>
    <row r="99" spans="2:24" ht="41.45" customHeight="1">
      <c r="B99" s="152"/>
      <c r="C99" s="152"/>
      <c r="D99" s="152"/>
      <c r="E99" s="152"/>
      <c r="F99" s="718"/>
      <c r="G99" s="153"/>
      <c r="H99" s="153"/>
      <c r="I99" s="153"/>
      <c r="J99" s="153"/>
      <c r="K99" s="153"/>
      <c r="L99" s="153"/>
      <c r="M99" s="718"/>
      <c r="N99" s="718"/>
      <c r="O99" s="718"/>
      <c r="P99" s="718"/>
      <c r="Q99" s="718"/>
      <c r="R99" s="718"/>
      <c r="S99" s="718"/>
      <c r="T99" s="718"/>
      <c r="U99" s="718"/>
      <c r="V99" s="718"/>
      <c r="W99" s="718"/>
      <c r="X99" s="718"/>
    </row>
    <row r="100" spans="2:24" ht="15.75">
      <c r="C100" s="107" t="s">
        <v>275</v>
      </c>
    </row>
    <row r="101" spans="2:24" ht="15.75">
      <c r="C101" s="174" t="s">
        <v>276</v>
      </c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</row>
    <row r="102" spans="2:24" ht="15.75">
      <c r="C102" s="174" t="s">
        <v>277</v>
      </c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</row>
    <row r="103" spans="2:24" ht="15.75">
      <c r="C103" s="174" t="s">
        <v>278</v>
      </c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</row>
    <row r="104" spans="2:24" ht="15.75">
      <c r="C104" s="174" t="s">
        <v>279</v>
      </c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</row>
    <row r="105" spans="2:24" ht="15.75">
      <c r="C105" s="174" t="s">
        <v>419</v>
      </c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</row>
    <row r="106" spans="2:24" ht="15.75">
      <c r="C106" s="176" t="s">
        <v>314</v>
      </c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</row>
    <row r="107" spans="2:24" ht="15.75">
      <c r="C107" s="177" t="s">
        <v>315</v>
      </c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</row>
    <row r="108" spans="2:24" ht="15.75">
      <c r="C108" s="177" t="s">
        <v>316</v>
      </c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</row>
    <row r="109" spans="2:24" ht="32.450000000000003" customHeight="1">
      <c r="C109" s="1037" t="s">
        <v>430</v>
      </c>
      <c r="D109" s="1037"/>
      <c r="E109" s="1037"/>
      <c r="F109" s="1037"/>
      <c r="G109" s="1037"/>
      <c r="H109" s="1037"/>
      <c r="I109" s="1037"/>
      <c r="J109" s="1037"/>
      <c r="K109" s="1037"/>
      <c r="L109" s="1037"/>
      <c r="M109" s="1037"/>
      <c r="N109" s="1037"/>
      <c r="O109" s="1037"/>
      <c r="P109" s="1037"/>
      <c r="Q109" s="1037"/>
      <c r="R109" s="1037"/>
      <c r="S109" s="1037"/>
      <c r="T109" s="1037"/>
      <c r="U109" s="1037"/>
      <c r="V109" s="1037"/>
      <c r="W109" s="1037"/>
    </row>
    <row r="110" spans="2:24" ht="15.75">
      <c r="C110" s="717" t="s">
        <v>207</v>
      </c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</row>
    <row r="111" spans="2:24" ht="15.75">
      <c r="C111" s="150" t="s">
        <v>321</v>
      </c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</row>
    <row r="112" spans="2:24" ht="15.75">
      <c r="C112" s="717" t="s">
        <v>307</v>
      </c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</row>
    <row r="113" spans="3:24" ht="15.75">
      <c r="C113" s="824" t="s">
        <v>411</v>
      </c>
      <c r="D113" s="824"/>
      <c r="E113" s="824"/>
      <c r="F113" s="824"/>
      <c r="G113" s="824"/>
      <c r="H113" s="824"/>
      <c r="I113" s="824"/>
      <c r="J113" s="824"/>
      <c r="K113" s="824"/>
      <c r="L113" s="824"/>
      <c r="M113" s="824"/>
      <c r="N113" s="824"/>
      <c r="O113" s="824"/>
      <c r="P113" s="824"/>
      <c r="Q113" s="824"/>
      <c r="R113" s="824"/>
      <c r="S113" s="824"/>
      <c r="T113" s="824"/>
      <c r="U113" s="824"/>
      <c r="V113" s="824"/>
      <c r="W113" s="824"/>
      <c r="X113" s="824"/>
    </row>
    <row r="115" spans="3:24" ht="15.75">
      <c r="D115" s="116"/>
      <c r="E115" s="118"/>
    </row>
    <row r="116" spans="3:24" ht="15.75">
      <c r="D116" s="116"/>
      <c r="E116" s="119"/>
    </row>
  </sheetData>
  <mergeCells count="148">
    <mergeCell ref="C109:W109"/>
    <mergeCell ref="C113:X113"/>
    <mergeCell ref="R96:R97"/>
    <mergeCell ref="B97:E97"/>
    <mergeCell ref="G97:L98"/>
    <mergeCell ref="S97:T97"/>
    <mergeCell ref="U97:V97"/>
    <mergeCell ref="W97:X97"/>
    <mergeCell ref="B98:E98"/>
    <mergeCell ref="P98:R98"/>
    <mergeCell ref="S98:V98"/>
    <mergeCell ref="W98:X98"/>
    <mergeCell ref="B96:E96"/>
    <mergeCell ref="F96:F98"/>
    <mergeCell ref="M96:M98"/>
    <mergeCell ref="N96:N98"/>
    <mergeCell ref="O96:O98"/>
    <mergeCell ref="P96:P97"/>
    <mergeCell ref="Q96:Q97"/>
    <mergeCell ref="R77:R82"/>
    <mergeCell ref="S77:V77"/>
    <mergeCell ref="G78:G82"/>
    <mergeCell ref="H78:H82"/>
    <mergeCell ref="I78:I82"/>
    <mergeCell ref="J78:J82"/>
    <mergeCell ref="K78:K82"/>
    <mergeCell ref="L78:L82"/>
    <mergeCell ref="M78:M82"/>
    <mergeCell ref="E77:E82"/>
    <mergeCell ref="F77:F82"/>
    <mergeCell ref="G77:L77"/>
    <mergeCell ref="M77:O77"/>
    <mergeCell ref="U66:V66"/>
    <mergeCell ref="W66:X66"/>
    <mergeCell ref="B67:E67"/>
    <mergeCell ref="P67:R67"/>
    <mergeCell ref="S67:V67"/>
    <mergeCell ref="W67:X67"/>
    <mergeCell ref="P77:P82"/>
    <mergeCell ref="Q77:Q82"/>
    <mergeCell ref="N78:N82"/>
    <mergeCell ref="O78:O82"/>
    <mergeCell ref="D72:X72"/>
    <mergeCell ref="D73:X73"/>
    <mergeCell ref="B74:B82"/>
    <mergeCell ref="C74:C82"/>
    <mergeCell ref="D74:E76"/>
    <mergeCell ref="F74:O76"/>
    <mergeCell ref="P74:R76"/>
    <mergeCell ref="S74:V76"/>
    <mergeCell ref="W74:X76"/>
    <mergeCell ref="D77:D82"/>
    <mergeCell ref="S78:T81"/>
    <mergeCell ref="U78:V81"/>
    <mergeCell ref="W78:X81"/>
    <mergeCell ref="W77:X77"/>
    <mergeCell ref="B65:E65"/>
    <mergeCell ref="F65:F67"/>
    <mergeCell ref="M65:M67"/>
    <mergeCell ref="N65:N67"/>
    <mergeCell ref="O65:O67"/>
    <mergeCell ref="P65:P66"/>
    <mergeCell ref="Q65:Q66"/>
    <mergeCell ref="R43:R48"/>
    <mergeCell ref="S43:V43"/>
    <mergeCell ref="G44:G48"/>
    <mergeCell ref="H44:H48"/>
    <mergeCell ref="I44:I48"/>
    <mergeCell ref="J44:J48"/>
    <mergeCell ref="K44:K48"/>
    <mergeCell ref="L44:L48"/>
    <mergeCell ref="M44:M48"/>
    <mergeCell ref="E43:E48"/>
    <mergeCell ref="F43:F48"/>
    <mergeCell ref="G43:L43"/>
    <mergeCell ref="M43:O43"/>
    <mergeCell ref="R65:R66"/>
    <mergeCell ref="B66:E66"/>
    <mergeCell ref="G66:L67"/>
    <mergeCell ref="S66:T66"/>
    <mergeCell ref="P43:P48"/>
    <mergeCell ref="Q43:Q48"/>
    <mergeCell ref="N44:N48"/>
    <mergeCell ref="O44:O48"/>
    <mergeCell ref="D38:X38"/>
    <mergeCell ref="D39:X39"/>
    <mergeCell ref="B40:B48"/>
    <mergeCell ref="C40:C48"/>
    <mergeCell ref="D40:E42"/>
    <mergeCell ref="F40:O42"/>
    <mergeCell ref="P40:R42"/>
    <mergeCell ref="S40:V42"/>
    <mergeCell ref="W40:X42"/>
    <mergeCell ref="D43:D48"/>
    <mergeCell ref="S44:T47"/>
    <mergeCell ref="U44:V47"/>
    <mergeCell ref="W44:X47"/>
    <mergeCell ref="W43:X43"/>
    <mergeCell ref="G32:L33"/>
    <mergeCell ref="S32:T32"/>
    <mergeCell ref="U32:V32"/>
    <mergeCell ref="W32:X32"/>
    <mergeCell ref="B33:E33"/>
    <mergeCell ref="P33:R33"/>
    <mergeCell ref="S33:V33"/>
    <mergeCell ref="W33:X33"/>
    <mergeCell ref="Y9:Y11"/>
    <mergeCell ref="B31:E31"/>
    <mergeCell ref="F31:F33"/>
    <mergeCell ref="M31:M33"/>
    <mergeCell ref="N31:N33"/>
    <mergeCell ref="O31:O33"/>
    <mergeCell ref="P31:P32"/>
    <mergeCell ref="Q31:Q32"/>
    <mergeCell ref="R31:R32"/>
    <mergeCell ref="B32:E32"/>
    <mergeCell ref="M9:M13"/>
    <mergeCell ref="N9:N13"/>
    <mergeCell ref="O9:O13"/>
    <mergeCell ref="S9:T12"/>
    <mergeCell ref="U9:V12"/>
    <mergeCell ref="W9:X12"/>
    <mergeCell ref="Y5:Y7"/>
    <mergeCell ref="D8:D13"/>
    <mergeCell ref="E8:E13"/>
    <mergeCell ref="F8:F13"/>
    <mergeCell ref="G8:L8"/>
    <mergeCell ref="M8:O8"/>
    <mergeCell ref="P8:P13"/>
    <mergeCell ref="Q8:Q13"/>
    <mergeCell ref="R8:R13"/>
    <mergeCell ref="S8:V8"/>
    <mergeCell ref="D3:X3"/>
    <mergeCell ref="D4:X4"/>
    <mergeCell ref="B5:B13"/>
    <mergeCell ref="C5:C13"/>
    <mergeCell ref="D5:E7"/>
    <mergeCell ref="F5:O7"/>
    <mergeCell ref="P5:R7"/>
    <mergeCell ref="S5:V7"/>
    <mergeCell ref="W5:X7"/>
    <mergeCell ref="W8:X8"/>
    <mergeCell ref="G9:G13"/>
    <mergeCell ref="H9:H13"/>
    <mergeCell ref="I9:I13"/>
    <mergeCell ref="J9:J13"/>
    <mergeCell ref="K9:K13"/>
    <mergeCell ref="L9:L13"/>
  </mergeCells>
  <pageMargins left="0.25" right="0.25" top="0.75" bottom="0.75" header="0.3" footer="0.3"/>
  <pageSetup paperSize="9" scale="7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66FF"/>
    <pageSetUpPr fitToPage="1"/>
  </sheetPr>
  <dimension ref="B1:BE103"/>
  <sheetViews>
    <sheetView view="pageBreakPreview" zoomScale="55" zoomScaleNormal="70" zoomScaleSheetLayoutView="55" workbookViewId="0">
      <selection activeCell="S33" sqref="S33"/>
    </sheetView>
  </sheetViews>
  <sheetFormatPr defaultColWidth="9.140625" defaultRowHeight="15.75"/>
  <cols>
    <col min="1" max="2" width="9.140625" style="8"/>
    <col min="3" max="3" width="62.5703125" style="8" customWidth="1"/>
    <col min="4" max="4" width="8.5703125" style="8" customWidth="1"/>
    <col min="5" max="5" width="11.85546875" style="8" customWidth="1"/>
    <col min="6" max="6" width="6" style="8" customWidth="1"/>
    <col min="7" max="12" width="5.5703125" style="8" customWidth="1"/>
    <col min="13" max="18" width="4" style="8" customWidth="1"/>
    <col min="19" max="22" width="5.42578125" style="8" customWidth="1"/>
    <col min="23" max="24" width="5.140625" style="8" customWidth="1"/>
    <col min="25" max="31" width="9.140625" style="8"/>
    <col min="32" max="32" width="84.85546875" style="8" customWidth="1"/>
    <col min="33" max="16384" width="9.140625" style="8"/>
  </cols>
  <sheetData>
    <row r="1" spans="2:53">
      <c r="C1" s="108" t="s">
        <v>24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44" t="s">
        <v>177</v>
      </c>
      <c r="AA1" s="44" t="s">
        <v>178</v>
      </c>
      <c r="AB1" s="44" t="s">
        <v>179</v>
      </c>
      <c r="AC1" s="44" t="s">
        <v>180</v>
      </c>
      <c r="AF1" s="8" t="s">
        <v>24</v>
      </c>
    </row>
    <row r="2" spans="2:53">
      <c r="C2" s="108" t="s">
        <v>25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44">
        <f>F30</f>
        <v>450</v>
      </c>
      <c r="AA2" s="44">
        <f>F66</f>
        <v>580</v>
      </c>
      <c r="AB2" s="44">
        <f>F91</f>
        <v>310</v>
      </c>
      <c r="AC2" s="44">
        <f>SUM(Z2:AB2)</f>
        <v>1340</v>
      </c>
      <c r="AF2" s="8" t="s">
        <v>25</v>
      </c>
    </row>
    <row r="3" spans="2:53" ht="18" customHeight="1">
      <c r="C3" s="8" t="s">
        <v>26</v>
      </c>
      <c r="D3" s="804" t="s">
        <v>313</v>
      </c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185"/>
      <c r="AF3" s="8" t="s">
        <v>26</v>
      </c>
      <c r="AG3" s="806" t="s">
        <v>310</v>
      </c>
      <c r="AH3" s="806"/>
      <c r="AI3" s="806"/>
      <c r="AJ3" s="806"/>
      <c r="AK3" s="806"/>
      <c r="AL3" s="806"/>
      <c r="AM3" s="806"/>
      <c r="AN3" s="806"/>
      <c r="AO3" s="806"/>
      <c r="AP3" s="806"/>
      <c r="AQ3" s="806"/>
      <c r="AR3" s="806"/>
      <c r="AS3" s="806"/>
      <c r="AT3" s="806"/>
      <c r="AU3" s="806"/>
      <c r="AV3" s="806"/>
      <c r="AW3" s="806"/>
      <c r="AX3" s="806"/>
      <c r="AY3" s="806"/>
      <c r="AZ3" s="806"/>
      <c r="BA3" s="806"/>
    </row>
    <row r="4" spans="2:53" ht="18.75" customHeight="1" thickBot="1">
      <c r="C4" s="81" t="s">
        <v>432</v>
      </c>
      <c r="D4" s="806" t="s">
        <v>312</v>
      </c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P4" s="806"/>
      <c r="Q4" s="806"/>
      <c r="R4" s="806"/>
      <c r="S4" s="806"/>
      <c r="T4" s="806"/>
      <c r="U4" s="806"/>
      <c r="V4" s="806"/>
      <c r="W4" s="806"/>
      <c r="X4" s="806"/>
      <c r="AC4" s="8">
        <v>1320</v>
      </c>
      <c r="AF4" s="81" t="s">
        <v>433</v>
      </c>
      <c r="AG4" s="806" t="s">
        <v>105</v>
      </c>
      <c r="AH4" s="806"/>
      <c r="AI4" s="806"/>
      <c r="AJ4" s="806"/>
      <c r="AK4" s="806"/>
      <c r="AL4" s="806"/>
      <c r="AM4" s="806"/>
      <c r="AN4" s="806"/>
      <c r="AO4" s="806"/>
      <c r="AP4" s="806"/>
      <c r="AQ4" s="806"/>
      <c r="AR4" s="806"/>
      <c r="AS4" s="806"/>
      <c r="AT4" s="806"/>
      <c r="AU4" s="806"/>
      <c r="AV4" s="806"/>
      <c r="AW4" s="806"/>
      <c r="AX4" s="806"/>
      <c r="AY4" s="806"/>
      <c r="AZ4" s="806"/>
      <c r="BA4" s="806"/>
    </row>
    <row r="5" spans="2:53" ht="12.75" customHeight="1">
      <c r="B5" s="720" t="s">
        <v>94</v>
      </c>
      <c r="C5" s="720" t="s">
        <v>95</v>
      </c>
      <c r="D5" s="807" t="s">
        <v>28</v>
      </c>
      <c r="E5" s="808"/>
      <c r="F5" s="723" t="s">
        <v>93</v>
      </c>
      <c r="G5" s="729"/>
      <c r="H5" s="729"/>
      <c r="I5" s="729"/>
      <c r="J5" s="729"/>
      <c r="K5" s="729"/>
      <c r="L5" s="729"/>
      <c r="M5" s="729"/>
      <c r="N5" s="729"/>
      <c r="O5" s="724"/>
      <c r="P5" s="723" t="s">
        <v>92</v>
      </c>
      <c r="Q5" s="732"/>
      <c r="R5" s="733"/>
      <c r="S5" s="723" t="s">
        <v>0</v>
      </c>
      <c r="T5" s="729"/>
      <c r="U5" s="729"/>
      <c r="V5" s="724"/>
      <c r="W5" s="723" t="s">
        <v>1</v>
      </c>
      <c r="X5" s="724"/>
      <c r="Y5" s="742"/>
      <c r="AE5" s="720" t="s">
        <v>94</v>
      </c>
      <c r="AF5" s="720" t="s">
        <v>95</v>
      </c>
      <c r="AG5" s="807" t="s">
        <v>28</v>
      </c>
      <c r="AH5" s="808"/>
      <c r="AI5" s="723" t="s">
        <v>93</v>
      </c>
      <c r="AJ5" s="729"/>
      <c r="AK5" s="729"/>
      <c r="AL5" s="729"/>
      <c r="AM5" s="729"/>
      <c r="AN5" s="729"/>
      <c r="AO5" s="729"/>
      <c r="AP5" s="729"/>
      <c r="AQ5" s="729"/>
      <c r="AR5" s="724"/>
      <c r="AS5" s="723" t="s">
        <v>92</v>
      </c>
      <c r="AT5" s="732"/>
      <c r="AU5" s="733"/>
      <c r="AV5" s="723" t="s">
        <v>0</v>
      </c>
      <c r="AW5" s="729"/>
      <c r="AX5" s="729"/>
      <c r="AY5" s="724"/>
      <c r="AZ5" s="723" t="s">
        <v>1</v>
      </c>
      <c r="BA5" s="724"/>
    </row>
    <row r="6" spans="2:53" ht="12.75" customHeight="1">
      <c r="B6" s="721"/>
      <c r="C6" s="721"/>
      <c r="D6" s="809"/>
      <c r="E6" s="810"/>
      <c r="F6" s="725"/>
      <c r="G6" s="730"/>
      <c r="H6" s="730"/>
      <c r="I6" s="730"/>
      <c r="J6" s="730"/>
      <c r="K6" s="730"/>
      <c r="L6" s="730"/>
      <c r="M6" s="730"/>
      <c r="N6" s="730"/>
      <c r="O6" s="726"/>
      <c r="P6" s="734"/>
      <c r="Q6" s="735"/>
      <c r="R6" s="736"/>
      <c r="S6" s="725"/>
      <c r="T6" s="730"/>
      <c r="U6" s="730"/>
      <c r="V6" s="726"/>
      <c r="W6" s="725"/>
      <c r="X6" s="726"/>
      <c r="Y6" s="742"/>
      <c r="AE6" s="721"/>
      <c r="AF6" s="721"/>
      <c r="AG6" s="809"/>
      <c r="AH6" s="810"/>
      <c r="AI6" s="725"/>
      <c r="AJ6" s="730"/>
      <c r="AK6" s="730"/>
      <c r="AL6" s="730"/>
      <c r="AM6" s="730"/>
      <c r="AN6" s="730"/>
      <c r="AO6" s="730"/>
      <c r="AP6" s="730"/>
      <c r="AQ6" s="730"/>
      <c r="AR6" s="726"/>
      <c r="AS6" s="734"/>
      <c r="AT6" s="735"/>
      <c r="AU6" s="736"/>
      <c r="AV6" s="725"/>
      <c r="AW6" s="730"/>
      <c r="AX6" s="730"/>
      <c r="AY6" s="726"/>
      <c r="AZ6" s="725"/>
      <c r="BA6" s="726"/>
    </row>
    <row r="7" spans="2:53" ht="12.75" customHeight="1" thickBot="1">
      <c r="B7" s="721"/>
      <c r="C7" s="721"/>
      <c r="D7" s="811"/>
      <c r="E7" s="812"/>
      <c r="F7" s="727"/>
      <c r="G7" s="731"/>
      <c r="H7" s="731"/>
      <c r="I7" s="731"/>
      <c r="J7" s="731"/>
      <c r="K7" s="731"/>
      <c r="L7" s="731"/>
      <c r="M7" s="731"/>
      <c r="N7" s="731"/>
      <c r="O7" s="728"/>
      <c r="P7" s="737"/>
      <c r="Q7" s="738"/>
      <c r="R7" s="739"/>
      <c r="S7" s="727"/>
      <c r="T7" s="731"/>
      <c r="U7" s="731"/>
      <c r="V7" s="728"/>
      <c r="W7" s="727"/>
      <c r="X7" s="728"/>
      <c r="Y7" s="742"/>
      <c r="AE7" s="721"/>
      <c r="AF7" s="721"/>
      <c r="AG7" s="811"/>
      <c r="AH7" s="812"/>
      <c r="AI7" s="727"/>
      <c r="AJ7" s="731"/>
      <c r="AK7" s="731"/>
      <c r="AL7" s="731"/>
      <c r="AM7" s="731"/>
      <c r="AN7" s="731"/>
      <c r="AO7" s="731"/>
      <c r="AP7" s="731"/>
      <c r="AQ7" s="731"/>
      <c r="AR7" s="728"/>
      <c r="AS7" s="737"/>
      <c r="AT7" s="738"/>
      <c r="AU7" s="739"/>
      <c r="AV7" s="727"/>
      <c r="AW7" s="731"/>
      <c r="AX7" s="731"/>
      <c r="AY7" s="728"/>
      <c r="AZ7" s="727"/>
      <c r="BA7" s="728"/>
    </row>
    <row r="8" spans="2:53" ht="16.5" customHeight="1" thickBot="1">
      <c r="B8" s="721"/>
      <c r="C8" s="721"/>
      <c r="D8" s="743" t="s">
        <v>16</v>
      </c>
      <c r="E8" s="743" t="s">
        <v>17</v>
      </c>
      <c r="F8" s="745" t="s">
        <v>2</v>
      </c>
      <c r="G8" s="748" t="s">
        <v>90</v>
      </c>
      <c r="H8" s="749"/>
      <c r="I8" s="749"/>
      <c r="J8" s="749"/>
      <c r="K8" s="749"/>
      <c r="L8" s="750"/>
      <c r="M8" s="748" t="s">
        <v>91</v>
      </c>
      <c r="N8" s="749"/>
      <c r="O8" s="750"/>
      <c r="P8" s="745" t="s">
        <v>3</v>
      </c>
      <c r="Q8" s="745" t="s">
        <v>4</v>
      </c>
      <c r="R8" s="745" t="s">
        <v>5</v>
      </c>
      <c r="S8" s="740" t="s">
        <v>6</v>
      </c>
      <c r="T8" s="751"/>
      <c r="U8" s="751"/>
      <c r="V8" s="741"/>
      <c r="W8" s="740" t="s">
        <v>6</v>
      </c>
      <c r="X8" s="741"/>
      <c r="Y8" s="10"/>
      <c r="AE8" s="721"/>
      <c r="AF8" s="721"/>
      <c r="AG8" s="743" t="s">
        <v>16</v>
      </c>
      <c r="AH8" s="743" t="s">
        <v>17</v>
      </c>
      <c r="AI8" s="745" t="s">
        <v>2</v>
      </c>
      <c r="AJ8" s="748" t="s">
        <v>90</v>
      </c>
      <c r="AK8" s="749"/>
      <c r="AL8" s="749"/>
      <c r="AM8" s="749"/>
      <c r="AN8" s="749"/>
      <c r="AO8" s="750"/>
      <c r="AP8" s="748" t="s">
        <v>91</v>
      </c>
      <c r="AQ8" s="749"/>
      <c r="AR8" s="750"/>
      <c r="AS8" s="745" t="s">
        <v>3</v>
      </c>
      <c r="AT8" s="745" t="s">
        <v>4</v>
      </c>
      <c r="AU8" s="745" t="s">
        <v>5</v>
      </c>
      <c r="AV8" s="740" t="s">
        <v>6</v>
      </c>
      <c r="AW8" s="751"/>
      <c r="AX8" s="751"/>
      <c r="AY8" s="741"/>
      <c r="AZ8" s="740" t="s">
        <v>6</v>
      </c>
      <c r="BA8" s="741"/>
    </row>
    <row r="9" spans="2:53" ht="16.5" customHeight="1" thickBot="1">
      <c r="B9" s="721"/>
      <c r="C9" s="721"/>
      <c r="D9" s="744"/>
      <c r="E9" s="744"/>
      <c r="F9" s="746"/>
      <c r="G9" s="745" t="s">
        <v>7</v>
      </c>
      <c r="H9" s="745" t="s">
        <v>8</v>
      </c>
      <c r="I9" s="745" t="s">
        <v>9</v>
      </c>
      <c r="J9" s="745" t="s">
        <v>10</v>
      </c>
      <c r="K9" s="745" t="s">
        <v>11</v>
      </c>
      <c r="L9" s="745" t="s">
        <v>12</v>
      </c>
      <c r="M9" s="745" t="s">
        <v>3</v>
      </c>
      <c r="N9" s="745" t="s">
        <v>4</v>
      </c>
      <c r="O9" s="745" t="s">
        <v>5</v>
      </c>
      <c r="P9" s="746"/>
      <c r="Q9" s="746"/>
      <c r="R9" s="746"/>
      <c r="S9" s="813" t="s">
        <v>13</v>
      </c>
      <c r="T9" s="814"/>
      <c r="U9" s="813" t="s">
        <v>14</v>
      </c>
      <c r="V9" s="819"/>
      <c r="W9" s="786" t="s">
        <v>15</v>
      </c>
      <c r="X9" s="787"/>
      <c r="Y9" s="742"/>
      <c r="AE9" s="721"/>
      <c r="AF9" s="721"/>
      <c r="AG9" s="744"/>
      <c r="AH9" s="744"/>
      <c r="AI9" s="746"/>
      <c r="AJ9" s="745" t="s">
        <v>7</v>
      </c>
      <c r="AK9" s="745" t="s">
        <v>8</v>
      </c>
      <c r="AL9" s="745" t="s">
        <v>9</v>
      </c>
      <c r="AM9" s="745" t="s">
        <v>10</v>
      </c>
      <c r="AN9" s="745" t="s">
        <v>11</v>
      </c>
      <c r="AO9" s="745" t="s">
        <v>12</v>
      </c>
      <c r="AP9" s="745" t="s">
        <v>3</v>
      </c>
      <c r="AQ9" s="745" t="s">
        <v>4</v>
      </c>
      <c r="AR9" s="745" t="s">
        <v>5</v>
      </c>
      <c r="AS9" s="746"/>
      <c r="AT9" s="746"/>
      <c r="AU9" s="746"/>
      <c r="AV9" s="813" t="s">
        <v>13</v>
      </c>
      <c r="AW9" s="814"/>
      <c r="AX9" s="813" t="s">
        <v>14</v>
      </c>
      <c r="AY9" s="819"/>
      <c r="AZ9" s="786" t="s">
        <v>176</v>
      </c>
      <c r="BA9" s="825"/>
    </row>
    <row r="10" spans="2:53" ht="16.5" thickBot="1">
      <c r="B10" s="721"/>
      <c r="C10" s="721"/>
      <c r="D10" s="744"/>
      <c r="E10" s="744"/>
      <c r="F10" s="746"/>
      <c r="G10" s="746"/>
      <c r="H10" s="746"/>
      <c r="I10" s="746"/>
      <c r="J10" s="746"/>
      <c r="K10" s="746"/>
      <c r="L10" s="746"/>
      <c r="M10" s="746"/>
      <c r="N10" s="746"/>
      <c r="O10" s="746"/>
      <c r="P10" s="746"/>
      <c r="Q10" s="746"/>
      <c r="R10" s="746"/>
      <c r="S10" s="815"/>
      <c r="T10" s="816"/>
      <c r="U10" s="820"/>
      <c r="V10" s="821"/>
      <c r="W10" s="788"/>
      <c r="X10" s="789"/>
      <c r="Y10" s="742"/>
      <c r="AE10" s="721"/>
      <c r="AF10" s="721"/>
      <c r="AG10" s="744"/>
      <c r="AH10" s="744"/>
      <c r="AI10" s="746"/>
      <c r="AJ10" s="746"/>
      <c r="AK10" s="746"/>
      <c r="AL10" s="746"/>
      <c r="AM10" s="746"/>
      <c r="AN10" s="746"/>
      <c r="AO10" s="746"/>
      <c r="AP10" s="746"/>
      <c r="AQ10" s="746"/>
      <c r="AR10" s="746"/>
      <c r="AS10" s="746"/>
      <c r="AT10" s="746"/>
      <c r="AU10" s="746"/>
      <c r="AV10" s="815"/>
      <c r="AW10" s="816"/>
      <c r="AX10" s="820"/>
      <c r="AY10" s="821"/>
      <c r="AZ10" s="826"/>
      <c r="BA10" s="827"/>
    </row>
    <row r="11" spans="2:53" ht="16.5" thickBot="1">
      <c r="B11" s="721"/>
      <c r="C11" s="721"/>
      <c r="D11" s="744"/>
      <c r="E11" s="744"/>
      <c r="F11" s="746"/>
      <c r="G11" s="746"/>
      <c r="H11" s="746"/>
      <c r="I11" s="746"/>
      <c r="J11" s="746"/>
      <c r="K11" s="746"/>
      <c r="L11" s="746"/>
      <c r="M11" s="746"/>
      <c r="N11" s="746"/>
      <c r="O11" s="746"/>
      <c r="P11" s="746"/>
      <c r="Q11" s="746"/>
      <c r="R11" s="746"/>
      <c r="S11" s="815"/>
      <c r="T11" s="816"/>
      <c r="U11" s="820"/>
      <c r="V11" s="821"/>
      <c r="W11" s="788"/>
      <c r="X11" s="789"/>
      <c r="Y11" s="742"/>
      <c r="AE11" s="721"/>
      <c r="AF11" s="721"/>
      <c r="AG11" s="744"/>
      <c r="AH11" s="744"/>
      <c r="AI11" s="746"/>
      <c r="AJ11" s="746"/>
      <c r="AK11" s="746"/>
      <c r="AL11" s="746"/>
      <c r="AM11" s="746"/>
      <c r="AN11" s="746"/>
      <c r="AO11" s="746"/>
      <c r="AP11" s="746"/>
      <c r="AQ11" s="746"/>
      <c r="AR11" s="746"/>
      <c r="AS11" s="746"/>
      <c r="AT11" s="746"/>
      <c r="AU11" s="746"/>
      <c r="AV11" s="815"/>
      <c r="AW11" s="816"/>
      <c r="AX11" s="820"/>
      <c r="AY11" s="821"/>
      <c r="AZ11" s="826"/>
      <c r="BA11" s="827"/>
    </row>
    <row r="12" spans="2:53" ht="16.5" thickBot="1">
      <c r="B12" s="721"/>
      <c r="C12" s="721"/>
      <c r="D12" s="744"/>
      <c r="E12" s="744"/>
      <c r="F12" s="746"/>
      <c r="G12" s="746"/>
      <c r="H12" s="746"/>
      <c r="I12" s="746"/>
      <c r="J12" s="746"/>
      <c r="K12" s="746"/>
      <c r="L12" s="746"/>
      <c r="M12" s="746"/>
      <c r="N12" s="746"/>
      <c r="O12" s="746"/>
      <c r="P12" s="746"/>
      <c r="Q12" s="746"/>
      <c r="R12" s="746"/>
      <c r="S12" s="817"/>
      <c r="T12" s="818"/>
      <c r="U12" s="822"/>
      <c r="V12" s="823"/>
      <c r="W12" s="790"/>
      <c r="X12" s="791"/>
      <c r="Y12" s="10"/>
      <c r="AE12" s="721"/>
      <c r="AF12" s="721"/>
      <c r="AG12" s="744"/>
      <c r="AH12" s="744"/>
      <c r="AI12" s="746"/>
      <c r="AJ12" s="746"/>
      <c r="AK12" s="746"/>
      <c r="AL12" s="746"/>
      <c r="AM12" s="746"/>
      <c r="AN12" s="746"/>
      <c r="AO12" s="746"/>
      <c r="AP12" s="746"/>
      <c r="AQ12" s="746"/>
      <c r="AR12" s="746"/>
      <c r="AS12" s="746"/>
      <c r="AT12" s="746"/>
      <c r="AU12" s="746"/>
      <c r="AV12" s="817"/>
      <c r="AW12" s="818"/>
      <c r="AX12" s="822"/>
      <c r="AY12" s="823"/>
      <c r="AZ12" s="828"/>
      <c r="BA12" s="829"/>
    </row>
    <row r="13" spans="2:53" ht="16.5" thickBot="1">
      <c r="B13" s="722"/>
      <c r="C13" s="722"/>
      <c r="D13" s="744"/>
      <c r="E13" s="744"/>
      <c r="F13" s="747"/>
      <c r="G13" s="747"/>
      <c r="H13" s="747"/>
      <c r="I13" s="747"/>
      <c r="J13" s="747"/>
      <c r="K13" s="747"/>
      <c r="L13" s="747"/>
      <c r="M13" s="747"/>
      <c r="N13" s="747"/>
      <c r="O13" s="747"/>
      <c r="P13" s="747"/>
      <c r="Q13" s="747"/>
      <c r="R13" s="747"/>
      <c r="S13" s="11" t="s">
        <v>18</v>
      </c>
      <c r="T13" s="11" t="s">
        <v>19</v>
      </c>
      <c r="U13" s="11" t="s">
        <v>18</v>
      </c>
      <c r="V13" s="11" t="s">
        <v>19</v>
      </c>
      <c r="W13" s="11" t="s">
        <v>360</v>
      </c>
      <c r="X13" s="11" t="s">
        <v>361</v>
      </c>
      <c r="Y13" s="10"/>
      <c r="AE13" s="722"/>
      <c r="AF13" s="722"/>
      <c r="AG13" s="744"/>
      <c r="AH13" s="744"/>
      <c r="AI13" s="747"/>
      <c r="AJ13" s="747"/>
      <c r="AK13" s="747"/>
      <c r="AL13" s="747"/>
      <c r="AM13" s="747"/>
      <c r="AN13" s="747"/>
      <c r="AO13" s="747"/>
      <c r="AP13" s="747"/>
      <c r="AQ13" s="747"/>
      <c r="AR13" s="747"/>
      <c r="AS13" s="747"/>
      <c r="AT13" s="747"/>
      <c r="AU13" s="747"/>
      <c r="AV13" s="11" t="s">
        <v>18</v>
      </c>
      <c r="AW13" s="11" t="s">
        <v>19</v>
      </c>
      <c r="AX13" s="11" t="s">
        <v>18</v>
      </c>
      <c r="AY13" s="11" t="s">
        <v>19</v>
      </c>
      <c r="AZ13" s="11" t="s">
        <v>360</v>
      </c>
      <c r="BA13" s="11" t="s">
        <v>361</v>
      </c>
    </row>
    <row r="14" spans="2:53" ht="18" thickBot="1">
      <c r="B14" s="186">
        <v>1</v>
      </c>
      <c r="C14" s="182" t="s">
        <v>31</v>
      </c>
      <c r="D14" s="12" t="s">
        <v>55</v>
      </c>
      <c r="E14" s="121">
        <v>1</v>
      </c>
      <c r="F14" s="122">
        <f>SUM(G14:L14)</f>
        <v>20</v>
      </c>
      <c r="G14" s="123">
        <v>10</v>
      </c>
      <c r="H14" s="123"/>
      <c r="I14" s="123"/>
      <c r="J14" s="123"/>
      <c r="K14" s="123">
        <v>10</v>
      </c>
      <c r="L14" s="124"/>
      <c r="M14" s="123"/>
      <c r="N14" s="123"/>
      <c r="O14" s="124" t="s">
        <v>56</v>
      </c>
      <c r="P14" s="123"/>
      <c r="Q14" s="123"/>
      <c r="R14" s="124">
        <v>4</v>
      </c>
      <c r="S14" s="123">
        <v>10</v>
      </c>
      <c r="T14" s="123">
        <v>10</v>
      </c>
      <c r="U14" s="123"/>
      <c r="V14" s="124"/>
      <c r="W14" s="123">
        <v>4</v>
      </c>
      <c r="X14" s="124"/>
      <c r="Y14" s="10"/>
      <c r="AE14" s="186">
        <v>1</v>
      </c>
      <c r="AF14" s="182" t="s">
        <v>31</v>
      </c>
      <c r="AG14" s="12" t="s">
        <v>55</v>
      </c>
      <c r="AH14" s="13">
        <v>1</v>
      </c>
      <c r="AI14" s="12">
        <f>SUM(AJ14:AO14)</f>
        <v>20</v>
      </c>
      <c r="AJ14" s="14">
        <v>10</v>
      </c>
      <c r="AK14" s="14"/>
      <c r="AL14" s="14"/>
      <c r="AM14" s="14"/>
      <c r="AN14" s="14">
        <v>10</v>
      </c>
      <c r="AO14" s="15"/>
      <c r="AP14" s="14"/>
      <c r="AQ14" s="14"/>
      <c r="AR14" s="15"/>
      <c r="AS14" s="14"/>
      <c r="AT14" s="14"/>
      <c r="AU14" s="15"/>
      <c r="AV14" s="14">
        <v>10</v>
      </c>
      <c r="AW14" s="14">
        <v>10</v>
      </c>
      <c r="AX14" s="14"/>
      <c r="AY14" s="15"/>
      <c r="AZ14" s="14">
        <v>4</v>
      </c>
      <c r="BA14" s="15"/>
    </row>
    <row r="15" spans="2:53" ht="18" thickBot="1">
      <c r="B15" s="186">
        <v>2</v>
      </c>
      <c r="C15" s="182" t="s">
        <v>106</v>
      </c>
      <c r="D15" s="13" t="s">
        <v>55</v>
      </c>
      <c r="E15" s="121">
        <v>1</v>
      </c>
      <c r="F15" s="121">
        <f t="shared" ref="F15:F29" si="0">SUM(G15:L15)</f>
        <v>20</v>
      </c>
      <c r="G15" s="123">
        <v>10</v>
      </c>
      <c r="H15" s="123"/>
      <c r="I15" s="123"/>
      <c r="J15" s="123"/>
      <c r="K15" s="123">
        <v>10</v>
      </c>
      <c r="L15" s="124"/>
      <c r="M15" s="123"/>
      <c r="N15" s="123"/>
      <c r="O15" s="124" t="s">
        <v>56</v>
      </c>
      <c r="P15" s="123"/>
      <c r="Q15" s="123"/>
      <c r="R15" s="124">
        <v>4</v>
      </c>
      <c r="S15" s="123">
        <v>10</v>
      </c>
      <c r="T15" s="123">
        <v>10</v>
      </c>
      <c r="U15" s="123"/>
      <c r="V15" s="124"/>
      <c r="W15" s="123">
        <v>4</v>
      </c>
      <c r="X15" s="124"/>
      <c r="Y15" s="10"/>
      <c r="AE15" s="186">
        <v>2</v>
      </c>
      <c r="AF15" s="182" t="s">
        <v>106</v>
      </c>
      <c r="AG15" s="13" t="s">
        <v>55</v>
      </c>
      <c r="AH15" s="13">
        <v>1</v>
      </c>
      <c r="AI15" s="13">
        <f t="shared" ref="AI15:AI29" si="1">SUM(AJ15:AO15)</f>
        <v>20</v>
      </c>
      <c r="AJ15" s="14">
        <v>10</v>
      </c>
      <c r="AK15" s="14"/>
      <c r="AL15" s="14"/>
      <c r="AM15" s="14"/>
      <c r="AN15" s="14">
        <v>10</v>
      </c>
      <c r="AO15" s="15"/>
      <c r="AP15" s="14"/>
      <c r="AQ15" s="14"/>
      <c r="AR15" s="15"/>
      <c r="AS15" s="14"/>
      <c r="AT15" s="14"/>
      <c r="AU15" s="15"/>
      <c r="AV15" s="14">
        <v>10</v>
      </c>
      <c r="AW15" s="14"/>
      <c r="AX15" s="14"/>
      <c r="AY15" s="15"/>
      <c r="AZ15" s="14">
        <v>4</v>
      </c>
      <c r="BA15" s="15"/>
    </row>
    <row r="16" spans="2:53" ht="18" thickBot="1">
      <c r="B16" s="186">
        <v>3</v>
      </c>
      <c r="C16" s="182" t="s">
        <v>107</v>
      </c>
      <c r="D16" s="13" t="s">
        <v>60</v>
      </c>
      <c r="E16" s="121">
        <v>1.2</v>
      </c>
      <c r="F16" s="121">
        <f t="shared" si="0"/>
        <v>40</v>
      </c>
      <c r="G16" s="123">
        <v>20</v>
      </c>
      <c r="H16" s="123"/>
      <c r="I16" s="123"/>
      <c r="J16" s="123"/>
      <c r="K16" s="123">
        <v>20</v>
      </c>
      <c r="L16" s="124"/>
      <c r="M16" s="123" t="s">
        <v>56</v>
      </c>
      <c r="N16" s="123"/>
      <c r="O16" s="124"/>
      <c r="P16" s="123">
        <v>8</v>
      </c>
      <c r="Q16" s="123"/>
      <c r="R16" s="124"/>
      <c r="S16" s="123">
        <v>10</v>
      </c>
      <c r="T16" s="123">
        <v>10</v>
      </c>
      <c r="U16" s="123">
        <v>10</v>
      </c>
      <c r="V16" s="124">
        <v>10</v>
      </c>
      <c r="W16" s="123">
        <v>4</v>
      </c>
      <c r="X16" s="124">
        <v>4</v>
      </c>
      <c r="Y16" s="10"/>
      <c r="AE16" s="186">
        <v>3</v>
      </c>
      <c r="AF16" s="182" t="s">
        <v>107</v>
      </c>
      <c r="AG16" s="13" t="s">
        <v>60</v>
      </c>
      <c r="AH16" s="13">
        <v>1.2</v>
      </c>
      <c r="AI16" s="13">
        <f t="shared" si="1"/>
        <v>40</v>
      </c>
      <c r="AJ16" s="14">
        <v>20</v>
      </c>
      <c r="AK16" s="14"/>
      <c r="AL16" s="14"/>
      <c r="AM16" s="14"/>
      <c r="AN16" s="14">
        <v>20</v>
      </c>
      <c r="AO16" s="15"/>
      <c r="AP16" s="14"/>
      <c r="AQ16" s="14"/>
      <c r="AR16" s="15"/>
      <c r="AS16" s="14"/>
      <c r="AT16" s="14"/>
      <c r="AU16" s="15"/>
      <c r="AV16" s="14">
        <v>10</v>
      </c>
      <c r="AW16" s="14">
        <v>10</v>
      </c>
      <c r="AX16" s="14">
        <v>10</v>
      </c>
      <c r="AY16" s="15">
        <v>10</v>
      </c>
      <c r="AZ16" s="14">
        <v>4</v>
      </c>
      <c r="BA16" s="15">
        <v>4</v>
      </c>
    </row>
    <row r="17" spans="2:53" ht="18" thickBot="1">
      <c r="B17" s="186">
        <v>4</v>
      </c>
      <c r="C17" s="182" t="s">
        <v>32</v>
      </c>
      <c r="D17" s="13" t="s">
        <v>60</v>
      </c>
      <c r="E17" s="121">
        <v>1</v>
      </c>
      <c r="F17" s="121">
        <f t="shared" si="0"/>
        <v>20</v>
      </c>
      <c r="G17" s="123">
        <v>10</v>
      </c>
      <c r="H17" s="123"/>
      <c r="I17" s="123"/>
      <c r="J17" s="123"/>
      <c r="K17" s="123">
        <v>10</v>
      </c>
      <c r="L17" s="124"/>
      <c r="M17" s="123" t="s">
        <v>56</v>
      </c>
      <c r="N17" s="123"/>
      <c r="O17" s="124"/>
      <c r="P17" s="123">
        <v>4</v>
      </c>
      <c r="Q17" s="123"/>
      <c r="R17" s="124"/>
      <c r="S17" s="123">
        <v>10</v>
      </c>
      <c r="T17" s="123">
        <v>10</v>
      </c>
      <c r="U17" s="123"/>
      <c r="V17" s="124"/>
      <c r="W17" s="123">
        <v>4</v>
      </c>
      <c r="X17" s="124"/>
      <c r="Y17" s="10"/>
      <c r="AE17" s="186">
        <v>4</v>
      </c>
      <c r="AF17" s="182" t="s">
        <v>32</v>
      </c>
      <c r="AG17" s="13" t="s">
        <v>60</v>
      </c>
      <c r="AH17" s="13">
        <v>1</v>
      </c>
      <c r="AI17" s="13">
        <f t="shared" si="1"/>
        <v>20</v>
      </c>
      <c r="AJ17" s="14">
        <v>10</v>
      </c>
      <c r="AK17" s="14"/>
      <c r="AL17" s="14"/>
      <c r="AM17" s="14"/>
      <c r="AN17" s="14">
        <v>10</v>
      </c>
      <c r="AO17" s="15"/>
      <c r="AP17" s="14" t="s">
        <v>56</v>
      </c>
      <c r="AQ17" s="14"/>
      <c r="AR17" s="15"/>
      <c r="AS17" s="14"/>
      <c r="AT17" s="14"/>
      <c r="AU17" s="15"/>
      <c r="AV17" s="14">
        <v>10</v>
      </c>
      <c r="AW17" s="14"/>
      <c r="AX17" s="14"/>
      <c r="AY17" s="15"/>
      <c r="AZ17" s="14">
        <v>4</v>
      </c>
      <c r="BA17" s="15"/>
    </row>
    <row r="18" spans="2:53" ht="18" thickBot="1">
      <c r="B18" s="186">
        <v>5</v>
      </c>
      <c r="C18" s="182" t="s">
        <v>108</v>
      </c>
      <c r="D18" s="13" t="s">
        <v>55</v>
      </c>
      <c r="E18" s="121">
        <v>1</v>
      </c>
      <c r="F18" s="121">
        <f t="shared" si="0"/>
        <v>20</v>
      </c>
      <c r="G18" s="123">
        <v>10</v>
      </c>
      <c r="H18" s="123"/>
      <c r="I18" s="123"/>
      <c r="J18" s="123"/>
      <c r="K18" s="123">
        <v>10</v>
      </c>
      <c r="L18" s="124"/>
      <c r="M18" s="123" t="s">
        <v>56</v>
      </c>
      <c r="N18" s="123"/>
      <c r="O18" s="124"/>
      <c r="P18" s="123">
        <v>4</v>
      </c>
      <c r="Q18" s="123"/>
      <c r="R18" s="124"/>
      <c r="S18" s="123">
        <v>10</v>
      </c>
      <c r="T18" s="123">
        <v>10</v>
      </c>
      <c r="U18" s="123"/>
      <c r="V18" s="124"/>
      <c r="W18" s="123">
        <v>4</v>
      </c>
      <c r="X18" s="124"/>
      <c r="Y18" s="10"/>
      <c r="AE18" s="186">
        <v>5</v>
      </c>
      <c r="AF18" s="182" t="s">
        <v>108</v>
      </c>
      <c r="AG18" s="13" t="s">
        <v>55</v>
      </c>
      <c r="AH18" s="13">
        <v>1</v>
      </c>
      <c r="AI18" s="13">
        <f t="shared" si="1"/>
        <v>20</v>
      </c>
      <c r="AJ18" s="14">
        <v>10</v>
      </c>
      <c r="AK18" s="14"/>
      <c r="AL18" s="14"/>
      <c r="AM18" s="14"/>
      <c r="AN18" s="14">
        <v>10</v>
      </c>
      <c r="AO18" s="15"/>
      <c r="AP18" s="14"/>
      <c r="AQ18" s="14"/>
      <c r="AR18" s="15"/>
      <c r="AS18" s="14"/>
      <c r="AT18" s="14"/>
      <c r="AU18" s="15"/>
      <c r="AV18" s="14">
        <v>10</v>
      </c>
      <c r="AW18" s="14"/>
      <c r="AX18" s="14"/>
      <c r="AY18" s="15"/>
      <c r="AZ18" s="14">
        <v>4</v>
      </c>
      <c r="BA18" s="15"/>
    </row>
    <row r="19" spans="2:53" ht="18" thickBot="1">
      <c r="B19" s="186">
        <v>6</v>
      </c>
      <c r="C19" s="182" t="s">
        <v>109</v>
      </c>
      <c r="D19" s="13" t="s">
        <v>60</v>
      </c>
      <c r="E19" s="121">
        <v>1.2</v>
      </c>
      <c r="F19" s="121">
        <f t="shared" si="0"/>
        <v>40</v>
      </c>
      <c r="G19" s="123">
        <v>20</v>
      </c>
      <c r="H19" s="123">
        <v>20</v>
      </c>
      <c r="I19" s="123"/>
      <c r="J19" s="123"/>
      <c r="K19" s="123"/>
      <c r="L19" s="124"/>
      <c r="M19" s="123"/>
      <c r="N19" s="123" t="s">
        <v>56</v>
      </c>
      <c r="O19" s="124"/>
      <c r="P19" s="123"/>
      <c r="Q19" s="123">
        <v>8</v>
      </c>
      <c r="R19" s="124"/>
      <c r="S19" s="123">
        <v>10</v>
      </c>
      <c r="T19" s="123">
        <v>10</v>
      </c>
      <c r="U19" s="123">
        <v>10</v>
      </c>
      <c r="V19" s="124">
        <v>10</v>
      </c>
      <c r="W19" s="123">
        <v>4</v>
      </c>
      <c r="X19" s="124">
        <v>4</v>
      </c>
      <c r="Y19" s="10"/>
      <c r="AE19" s="186">
        <v>6</v>
      </c>
      <c r="AF19" s="182" t="s">
        <v>109</v>
      </c>
      <c r="AG19" s="13" t="s">
        <v>60</v>
      </c>
      <c r="AH19" s="13">
        <v>1.2</v>
      </c>
      <c r="AI19" s="13">
        <f t="shared" si="1"/>
        <v>40</v>
      </c>
      <c r="AJ19" s="14">
        <v>20</v>
      </c>
      <c r="AK19" s="14">
        <v>20</v>
      </c>
      <c r="AL19" s="14"/>
      <c r="AM19" s="14"/>
      <c r="AN19" s="14"/>
      <c r="AO19" s="15"/>
      <c r="AP19" s="14" t="s">
        <v>56</v>
      </c>
      <c r="AQ19" s="14"/>
      <c r="AR19" s="15"/>
      <c r="AS19" s="14"/>
      <c r="AT19" s="14"/>
      <c r="AU19" s="15"/>
      <c r="AV19" s="14">
        <v>10</v>
      </c>
      <c r="AW19" s="14">
        <v>10</v>
      </c>
      <c r="AX19" s="14">
        <v>10</v>
      </c>
      <c r="AY19" s="15">
        <v>10</v>
      </c>
      <c r="AZ19" s="14">
        <v>4</v>
      </c>
      <c r="BA19" s="15">
        <v>4</v>
      </c>
    </row>
    <row r="20" spans="2:53" ht="18" thickBot="1">
      <c r="B20" s="186">
        <v>7</v>
      </c>
      <c r="C20" s="182" t="s">
        <v>33</v>
      </c>
      <c r="D20" s="13" t="s">
        <v>60</v>
      </c>
      <c r="E20" s="121">
        <v>1</v>
      </c>
      <c r="F20" s="121">
        <f t="shared" si="0"/>
        <v>20</v>
      </c>
      <c r="G20" s="123">
        <v>10</v>
      </c>
      <c r="H20" s="123">
        <v>10</v>
      </c>
      <c r="I20" s="123"/>
      <c r="J20" s="123"/>
      <c r="K20" s="123"/>
      <c r="L20" s="124"/>
      <c r="M20" s="123"/>
      <c r="N20" s="123"/>
      <c r="O20" s="124" t="s">
        <v>56</v>
      </c>
      <c r="P20" s="123"/>
      <c r="Q20" s="123"/>
      <c r="R20" s="124">
        <v>3</v>
      </c>
      <c r="S20" s="123">
        <v>10</v>
      </c>
      <c r="T20" s="123">
        <v>10</v>
      </c>
      <c r="U20" s="123"/>
      <c r="V20" s="124"/>
      <c r="W20" s="123">
        <v>3</v>
      </c>
      <c r="X20" s="124"/>
      <c r="Y20" s="10"/>
      <c r="AE20" s="186">
        <v>7</v>
      </c>
      <c r="AF20" s="182" t="s">
        <v>33</v>
      </c>
      <c r="AG20" s="13" t="s">
        <v>60</v>
      </c>
      <c r="AH20" s="13">
        <v>1</v>
      </c>
      <c r="AI20" s="13">
        <f t="shared" si="1"/>
        <v>20</v>
      </c>
      <c r="AJ20" s="14">
        <v>10</v>
      </c>
      <c r="AK20" s="14">
        <v>10</v>
      </c>
      <c r="AL20" s="14"/>
      <c r="AM20" s="14"/>
      <c r="AN20" s="14"/>
      <c r="AO20" s="15"/>
      <c r="AP20" s="14"/>
      <c r="AQ20" s="14"/>
      <c r="AR20" s="15"/>
      <c r="AS20" s="14"/>
      <c r="AT20" s="14"/>
      <c r="AU20" s="15"/>
      <c r="AV20" s="14">
        <v>10</v>
      </c>
      <c r="AW20" s="14">
        <v>10</v>
      </c>
      <c r="AX20" s="14"/>
      <c r="AY20" s="15"/>
      <c r="AZ20" s="14">
        <v>3</v>
      </c>
      <c r="BA20" s="15"/>
    </row>
    <row r="21" spans="2:53" ht="18" thickBot="1">
      <c r="B21" s="186">
        <v>8</v>
      </c>
      <c r="C21" s="16" t="s">
        <v>110</v>
      </c>
      <c r="D21" s="13" t="s">
        <v>55</v>
      </c>
      <c r="E21" s="121">
        <v>1</v>
      </c>
      <c r="F21" s="121">
        <f t="shared" si="0"/>
        <v>20</v>
      </c>
      <c r="G21" s="123">
        <v>10</v>
      </c>
      <c r="H21" s="125"/>
      <c r="I21" s="123"/>
      <c r="J21" s="123"/>
      <c r="K21" s="126">
        <v>10</v>
      </c>
      <c r="L21" s="124"/>
      <c r="M21" s="123" t="s">
        <v>56</v>
      </c>
      <c r="N21" s="123"/>
      <c r="O21" s="124"/>
      <c r="P21" s="123">
        <v>3</v>
      </c>
      <c r="Q21" s="123"/>
      <c r="R21" s="124"/>
      <c r="S21" s="123">
        <v>10</v>
      </c>
      <c r="T21" s="123">
        <v>10</v>
      </c>
      <c r="U21" s="123"/>
      <c r="V21" s="124"/>
      <c r="W21" s="123">
        <v>3</v>
      </c>
      <c r="X21" s="127"/>
      <c r="Y21" s="10"/>
      <c r="AE21" s="186">
        <v>8</v>
      </c>
      <c r="AF21" s="16" t="s">
        <v>110</v>
      </c>
      <c r="AG21" s="13" t="s">
        <v>55</v>
      </c>
      <c r="AH21" s="13">
        <v>1</v>
      </c>
      <c r="AI21" s="13">
        <f t="shared" si="1"/>
        <v>20</v>
      </c>
      <c r="AJ21" s="14">
        <v>10</v>
      </c>
      <c r="AK21" s="17"/>
      <c r="AL21" s="14"/>
      <c r="AM21" s="14"/>
      <c r="AN21" s="18">
        <v>10</v>
      </c>
      <c r="AO21" s="15"/>
      <c r="AP21" s="14"/>
      <c r="AQ21" s="14"/>
      <c r="AR21" s="15"/>
      <c r="AS21" s="14"/>
      <c r="AT21" s="14"/>
      <c r="AU21" s="15"/>
      <c r="AV21" s="14">
        <v>10</v>
      </c>
      <c r="AW21" s="17"/>
      <c r="AX21" s="14"/>
      <c r="AY21" s="15"/>
      <c r="AZ21" s="14">
        <v>3</v>
      </c>
      <c r="BA21" s="19"/>
    </row>
    <row r="22" spans="2:53" ht="27.75" customHeight="1" thickBot="1">
      <c r="B22" s="186">
        <v>9</v>
      </c>
      <c r="C22" s="182" t="s">
        <v>111</v>
      </c>
      <c r="D22" s="13" t="s">
        <v>55</v>
      </c>
      <c r="E22" s="121">
        <v>2</v>
      </c>
      <c r="F22" s="121">
        <f t="shared" si="0"/>
        <v>20</v>
      </c>
      <c r="G22" s="123">
        <v>10</v>
      </c>
      <c r="H22" s="125"/>
      <c r="I22" s="123"/>
      <c r="J22" s="123"/>
      <c r="K22" s="123">
        <v>10</v>
      </c>
      <c r="L22" s="124"/>
      <c r="M22" s="123"/>
      <c r="N22" s="123" t="s">
        <v>56</v>
      </c>
      <c r="O22" s="124"/>
      <c r="P22" s="123"/>
      <c r="Q22" s="123">
        <v>4</v>
      </c>
      <c r="R22" s="128"/>
      <c r="S22" s="123"/>
      <c r="T22" s="123"/>
      <c r="U22" s="123">
        <v>10</v>
      </c>
      <c r="V22" s="124">
        <v>10</v>
      </c>
      <c r="W22" s="123"/>
      <c r="X22" s="129">
        <v>4</v>
      </c>
      <c r="Y22" s="10"/>
      <c r="AE22" s="186">
        <v>9</v>
      </c>
      <c r="AF22" s="182" t="s">
        <v>111</v>
      </c>
      <c r="AG22" s="13" t="s">
        <v>55</v>
      </c>
      <c r="AH22" s="13">
        <v>2</v>
      </c>
      <c r="AI22" s="13">
        <f t="shared" si="1"/>
        <v>20</v>
      </c>
      <c r="AJ22" s="14">
        <v>10</v>
      </c>
      <c r="AK22" s="17"/>
      <c r="AL22" s="14"/>
      <c r="AM22" s="14"/>
      <c r="AN22" s="14">
        <v>10</v>
      </c>
      <c r="AO22" s="15"/>
      <c r="AP22" s="14"/>
      <c r="AQ22" s="14"/>
      <c r="AR22" s="15"/>
      <c r="AS22" s="14"/>
      <c r="AT22" s="14"/>
      <c r="AU22" s="20"/>
      <c r="AV22" s="14"/>
      <c r="AW22" s="14"/>
      <c r="AX22" s="14">
        <v>10</v>
      </c>
      <c r="AY22" s="15">
        <v>10</v>
      </c>
      <c r="AZ22" s="14"/>
      <c r="BA22" s="21">
        <v>4</v>
      </c>
    </row>
    <row r="23" spans="2:53" ht="18.75" customHeight="1" thickBot="1">
      <c r="B23" s="186">
        <v>10</v>
      </c>
      <c r="C23" s="182" t="s">
        <v>322</v>
      </c>
      <c r="D23" s="13" t="s">
        <v>21</v>
      </c>
      <c r="E23" s="121">
        <v>2.2999999999999998</v>
      </c>
      <c r="F23" s="121">
        <f t="shared" si="0"/>
        <v>100</v>
      </c>
      <c r="G23" s="123"/>
      <c r="H23" s="125"/>
      <c r="I23" s="123"/>
      <c r="J23" s="123"/>
      <c r="K23" s="123"/>
      <c r="L23" s="124">
        <v>100</v>
      </c>
      <c r="M23" s="123"/>
      <c r="N23" s="123" t="s">
        <v>56</v>
      </c>
      <c r="O23" s="124"/>
      <c r="P23" s="123"/>
      <c r="Q23" s="123">
        <v>4</v>
      </c>
      <c r="R23" s="128"/>
      <c r="S23" s="123"/>
      <c r="T23" s="123"/>
      <c r="U23" s="123"/>
      <c r="V23" s="139">
        <v>100</v>
      </c>
      <c r="W23" s="123"/>
      <c r="X23" s="129">
        <v>4</v>
      </c>
      <c r="Y23" s="10"/>
      <c r="AE23" s="186">
        <v>10</v>
      </c>
      <c r="AF23" s="182" t="s">
        <v>119</v>
      </c>
      <c r="AG23" s="13" t="s">
        <v>21</v>
      </c>
      <c r="AH23" s="13">
        <v>2.5</v>
      </c>
      <c r="AI23" s="13">
        <f t="shared" si="1"/>
        <v>100</v>
      </c>
      <c r="AJ23" s="14"/>
      <c r="AK23" s="17"/>
      <c r="AL23" s="14"/>
      <c r="AM23" s="14"/>
      <c r="AN23" s="14"/>
      <c r="AO23" s="15">
        <v>100</v>
      </c>
      <c r="AP23" s="14"/>
      <c r="AQ23" s="14"/>
      <c r="AR23" s="15"/>
      <c r="AS23" s="14"/>
      <c r="AT23" s="14"/>
      <c r="AU23" s="20"/>
      <c r="AV23" s="14"/>
      <c r="AW23" s="14">
        <v>100</v>
      </c>
      <c r="AX23" s="14"/>
      <c r="AY23" s="15"/>
      <c r="AZ23" s="14"/>
      <c r="BA23" s="21">
        <v>4</v>
      </c>
    </row>
    <row r="24" spans="2:53" ht="18.75" customHeight="1" thickBot="1">
      <c r="B24" s="186">
        <v>11</v>
      </c>
      <c r="C24" s="182" t="s">
        <v>112</v>
      </c>
      <c r="D24" s="13" t="s">
        <v>21</v>
      </c>
      <c r="E24" s="121">
        <v>2</v>
      </c>
      <c r="F24" s="121">
        <f t="shared" si="0"/>
        <v>20</v>
      </c>
      <c r="G24" s="123"/>
      <c r="H24" s="125"/>
      <c r="I24" s="123"/>
      <c r="J24" s="123"/>
      <c r="K24" s="123">
        <v>20</v>
      </c>
      <c r="L24" s="124"/>
      <c r="M24" s="123" t="s">
        <v>56</v>
      </c>
      <c r="N24" s="123"/>
      <c r="O24" s="124"/>
      <c r="P24" s="123">
        <v>4</v>
      </c>
      <c r="Q24" s="123"/>
      <c r="R24" s="128"/>
      <c r="S24" s="123"/>
      <c r="T24" s="123"/>
      <c r="U24" s="123"/>
      <c r="V24" s="124">
        <v>20</v>
      </c>
      <c r="W24" s="123"/>
      <c r="X24" s="129">
        <v>4</v>
      </c>
      <c r="Y24" s="10"/>
      <c r="AE24" s="186">
        <v>11</v>
      </c>
      <c r="AF24" s="182" t="s">
        <v>112</v>
      </c>
      <c r="AG24" s="13" t="s">
        <v>21</v>
      </c>
      <c r="AH24" s="13">
        <v>2</v>
      </c>
      <c r="AI24" s="13">
        <f t="shared" si="1"/>
        <v>20</v>
      </c>
      <c r="AJ24" s="14"/>
      <c r="AK24" s="17"/>
      <c r="AL24" s="14"/>
      <c r="AM24" s="14"/>
      <c r="AN24" s="14">
        <v>20</v>
      </c>
      <c r="AO24" s="15"/>
      <c r="AP24" s="14"/>
      <c r="AQ24" s="14"/>
      <c r="AR24" s="15"/>
      <c r="AS24" s="14"/>
      <c r="AT24" s="14"/>
      <c r="AU24" s="20"/>
      <c r="AV24" s="14"/>
      <c r="AW24" s="14"/>
      <c r="AX24" s="14"/>
      <c r="AY24" s="15">
        <v>20</v>
      </c>
      <c r="AZ24" s="14"/>
      <c r="BA24" s="21">
        <v>4</v>
      </c>
    </row>
    <row r="25" spans="2:53" ht="18.75" customHeight="1" thickBot="1">
      <c r="B25" s="186">
        <v>12</v>
      </c>
      <c r="C25" s="182" t="s">
        <v>127</v>
      </c>
      <c r="D25" s="13" t="s">
        <v>60</v>
      </c>
      <c r="E25" s="121">
        <v>2.2999999999999998</v>
      </c>
      <c r="F25" s="121">
        <f t="shared" si="0"/>
        <v>20</v>
      </c>
      <c r="G25" s="123">
        <v>10</v>
      </c>
      <c r="H25" s="125"/>
      <c r="I25" s="123"/>
      <c r="J25" s="123"/>
      <c r="K25" s="123">
        <v>10</v>
      </c>
      <c r="L25" s="124"/>
      <c r="M25" s="123" t="s">
        <v>56</v>
      </c>
      <c r="N25" s="123"/>
      <c r="O25" s="124"/>
      <c r="P25" s="123">
        <v>2</v>
      </c>
      <c r="Q25" s="123"/>
      <c r="R25" s="128"/>
      <c r="S25" s="123"/>
      <c r="T25" s="123"/>
      <c r="U25" s="123">
        <v>10</v>
      </c>
      <c r="V25" s="124">
        <v>10</v>
      </c>
      <c r="W25" s="123"/>
      <c r="X25" s="129">
        <v>2</v>
      </c>
      <c r="Y25" s="10"/>
      <c r="AE25" s="186">
        <v>12</v>
      </c>
      <c r="AF25" s="182" t="s">
        <v>127</v>
      </c>
      <c r="AG25" s="13" t="s">
        <v>60</v>
      </c>
      <c r="AH25" s="13">
        <v>2.2999999999999998</v>
      </c>
      <c r="AI25" s="13">
        <f t="shared" si="1"/>
        <v>20</v>
      </c>
      <c r="AJ25" s="14">
        <v>10</v>
      </c>
      <c r="AK25" s="17"/>
      <c r="AL25" s="14"/>
      <c r="AM25" s="14"/>
      <c r="AN25" s="14">
        <v>10</v>
      </c>
      <c r="AO25" s="15"/>
      <c r="AP25" s="14" t="s">
        <v>56</v>
      </c>
      <c r="AQ25" s="14"/>
      <c r="AR25" s="15"/>
      <c r="AS25" s="14"/>
      <c r="AT25" s="14"/>
      <c r="AU25" s="20"/>
      <c r="AV25" s="14"/>
      <c r="AW25" s="14"/>
      <c r="AX25" s="14">
        <v>10</v>
      </c>
      <c r="AY25" s="15">
        <v>10</v>
      </c>
      <c r="AZ25" s="14"/>
      <c r="BA25" s="21">
        <v>2</v>
      </c>
    </row>
    <row r="26" spans="2:53" ht="18" thickBot="1">
      <c r="B26" s="186">
        <v>13</v>
      </c>
      <c r="C26" s="182" t="s">
        <v>133</v>
      </c>
      <c r="D26" s="13" t="s">
        <v>60</v>
      </c>
      <c r="E26" s="121">
        <v>2</v>
      </c>
      <c r="F26" s="121">
        <f t="shared" si="0"/>
        <v>20</v>
      </c>
      <c r="G26" s="123">
        <v>10</v>
      </c>
      <c r="H26" s="125"/>
      <c r="I26" s="123"/>
      <c r="J26" s="123"/>
      <c r="K26" s="123">
        <v>10</v>
      </c>
      <c r="L26" s="124"/>
      <c r="M26" s="123" t="s">
        <v>56</v>
      </c>
      <c r="N26" s="123"/>
      <c r="O26" s="124"/>
      <c r="P26" s="123">
        <v>2</v>
      </c>
      <c r="Q26" s="123"/>
      <c r="R26" s="124"/>
      <c r="S26" s="123"/>
      <c r="T26" s="123"/>
      <c r="U26" s="123">
        <v>10</v>
      </c>
      <c r="V26" s="124">
        <v>10</v>
      </c>
      <c r="W26" s="123"/>
      <c r="X26" s="129">
        <v>2</v>
      </c>
      <c r="Y26" s="10"/>
      <c r="AE26" s="186">
        <v>13</v>
      </c>
      <c r="AF26" s="182" t="s">
        <v>133</v>
      </c>
      <c r="AG26" s="13" t="s">
        <v>60</v>
      </c>
      <c r="AH26" s="13">
        <v>2</v>
      </c>
      <c r="AI26" s="13">
        <f t="shared" si="1"/>
        <v>20</v>
      </c>
      <c r="AJ26" s="14">
        <v>10</v>
      </c>
      <c r="AK26" s="17"/>
      <c r="AL26" s="14"/>
      <c r="AM26" s="14"/>
      <c r="AN26" s="14">
        <v>10</v>
      </c>
      <c r="AO26" s="15"/>
      <c r="AP26" s="14" t="s">
        <v>56</v>
      </c>
      <c r="AQ26" s="14"/>
      <c r="AR26" s="15"/>
      <c r="AS26" s="14"/>
      <c r="AT26" s="14"/>
      <c r="AU26" s="15"/>
      <c r="AV26" s="14"/>
      <c r="AW26" s="14"/>
      <c r="AX26" s="14">
        <v>10</v>
      </c>
      <c r="AY26" s="15">
        <v>10</v>
      </c>
      <c r="AZ26" s="14"/>
      <c r="BA26" s="21">
        <v>2</v>
      </c>
    </row>
    <row r="27" spans="2:53" ht="18" thickBot="1">
      <c r="B27" s="186">
        <v>14</v>
      </c>
      <c r="C27" s="182" t="s">
        <v>29</v>
      </c>
      <c r="D27" s="13" t="s">
        <v>55</v>
      </c>
      <c r="E27" s="121">
        <v>2</v>
      </c>
      <c r="F27" s="121">
        <f t="shared" si="0"/>
        <v>20</v>
      </c>
      <c r="G27" s="123">
        <v>10</v>
      </c>
      <c r="H27" s="125"/>
      <c r="I27" s="123"/>
      <c r="J27" s="123"/>
      <c r="K27" s="123">
        <v>10</v>
      </c>
      <c r="L27" s="124"/>
      <c r="M27" s="123"/>
      <c r="N27" s="123"/>
      <c r="O27" s="124" t="s">
        <v>56</v>
      </c>
      <c r="P27" s="123"/>
      <c r="Q27" s="123"/>
      <c r="R27" s="124">
        <v>2</v>
      </c>
      <c r="S27" s="123"/>
      <c r="T27" s="123"/>
      <c r="U27" s="123">
        <v>10</v>
      </c>
      <c r="V27" s="124">
        <v>10</v>
      </c>
      <c r="W27" s="123"/>
      <c r="X27" s="129">
        <v>2</v>
      </c>
      <c r="Y27" s="10"/>
      <c r="AE27" s="186">
        <v>14</v>
      </c>
      <c r="AF27" s="182" t="s">
        <v>29</v>
      </c>
      <c r="AG27" s="13" t="s">
        <v>55</v>
      </c>
      <c r="AH27" s="13">
        <v>2</v>
      </c>
      <c r="AI27" s="13">
        <f t="shared" si="1"/>
        <v>20</v>
      </c>
      <c r="AJ27" s="14">
        <v>10</v>
      </c>
      <c r="AK27" s="17"/>
      <c r="AL27" s="14"/>
      <c r="AM27" s="14"/>
      <c r="AN27" s="14">
        <v>10</v>
      </c>
      <c r="AO27" s="15"/>
      <c r="AP27" s="14"/>
      <c r="AQ27" s="14"/>
      <c r="AR27" s="15"/>
      <c r="AS27" s="14"/>
      <c r="AT27" s="14"/>
      <c r="AU27" s="15"/>
      <c r="AV27" s="14"/>
      <c r="AW27" s="14"/>
      <c r="AX27" s="14">
        <v>10</v>
      </c>
      <c r="AY27" s="15">
        <v>10</v>
      </c>
      <c r="AZ27" s="14"/>
      <c r="BA27" s="21">
        <v>2</v>
      </c>
    </row>
    <row r="28" spans="2:53" ht="32.25" thickBot="1">
      <c r="B28" s="186">
        <v>15</v>
      </c>
      <c r="C28" s="182" t="s">
        <v>114</v>
      </c>
      <c r="D28" s="13" t="s">
        <v>21</v>
      </c>
      <c r="E28" s="121">
        <v>2</v>
      </c>
      <c r="F28" s="121">
        <f t="shared" si="0"/>
        <v>20</v>
      </c>
      <c r="G28" s="123"/>
      <c r="H28" s="123"/>
      <c r="I28" s="123"/>
      <c r="J28" s="123"/>
      <c r="K28" s="123">
        <v>20</v>
      </c>
      <c r="L28" s="124"/>
      <c r="M28" s="123"/>
      <c r="N28" s="123" t="s">
        <v>56</v>
      </c>
      <c r="O28" s="124"/>
      <c r="P28" s="123"/>
      <c r="Q28" s="123">
        <v>2</v>
      </c>
      <c r="R28" s="124"/>
      <c r="S28" s="123"/>
      <c r="T28" s="123"/>
      <c r="U28" s="123"/>
      <c r="V28" s="124">
        <v>20</v>
      </c>
      <c r="W28" s="123"/>
      <c r="X28" s="129">
        <v>2</v>
      </c>
      <c r="Y28" s="10"/>
      <c r="AE28" s="186">
        <v>15</v>
      </c>
      <c r="AF28" s="182" t="s">
        <v>114</v>
      </c>
      <c r="AG28" s="13" t="s">
        <v>21</v>
      </c>
      <c r="AH28" s="13">
        <v>2</v>
      </c>
      <c r="AI28" s="13">
        <f t="shared" si="1"/>
        <v>20</v>
      </c>
      <c r="AJ28" s="14"/>
      <c r="AK28" s="14"/>
      <c r="AL28" s="14"/>
      <c r="AM28" s="14"/>
      <c r="AN28" s="14">
        <v>20</v>
      </c>
      <c r="AO28" s="15"/>
      <c r="AP28" s="14"/>
      <c r="AQ28" s="14"/>
      <c r="AR28" s="15"/>
      <c r="AS28" s="14"/>
      <c r="AT28" s="14"/>
      <c r="AU28" s="15"/>
      <c r="AV28" s="14"/>
      <c r="AW28" s="14"/>
      <c r="AX28" s="14"/>
      <c r="AY28" s="15">
        <v>20</v>
      </c>
      <c r="AZ28" s="14"/>
      <c r="BA28" s="21">
        <v>2</v>
      </c>
    </row>
    <row r="29" spans="2:53" ht="19.5" customHeight="1" thickBot="1">
      <c r="B29" s="186">
        <v>16</v>
      </c>
      <c r="C29" s="143" t="s">
        <v>40</v>
      </c>
      <c r="D29" s="47" t="s">
        <v>21</v>
      </c>
      <c r="E29" s="138" t="s">
        <v>244</v>
      </c>
      <c r="F29" s="138">
        <f t="shared" si="0"/>
        <v>30</v>
      </c>
      <c r="G29" s="126"/>
      <c r="H29" s="126"/>
      <c r="I29" s="126"/>
      <c r="J29" s="126"/>
      <c r="K29" s="126">
        <v>30</v>
      </c>
      <c r="L29" s="124"/>
      <c r="M29" s="123" t="s">
        <v>56</v>
      </c>
      <c r="N29" s="123"/>
      <c r="O29" s="124"/>
      <c r="P29" s="123">
        <v>2</v>
      </c>
      <c r="Q29" s="123"/>
      <c r="R29" s="124"/>
      <c r="S29" s="123"/>
      <c r="T29" s="123"/>
      <c r="U29" s="123"/>
      <c r="V29" s="124">
        <v>30</v>
      </c>
      <c r="W29" s="123"/>
      <c r="X29" s="123">
        <v>2</v>
      </c>
      <c r="Y29" s="184"/>
      <c r="AE29" s="186">
        <v>16</v>
      </c>
      <c r="AF29" s="79" t="s">
        <v>40</v>
      </c>
      <c r="AG29" s="13" t="s">
        <v>21</v>
      </c>
      <c r="AH29" s="13" t="s">
        <v>244</v>
      </c>
      <c r="AI29" s="13">
        <f t="shared" si="1"/>
        <v>30</v>
      </c>
      <c r="AJ29" s="14"/>
      <c r="AK29" s="14"/>
      <c r="AL29" s="14"/>
      <c r="AM29" s="14"/>
      <c r="AN29" s="25">
        <v>30</v>
      </c>
      <c r="AO29" s="15"/>
      <c r="AP29" s="14"/>
      <c r="AQ29" s="14"/>
      <c r="AR29" s="15"/>
      <c r="AS29" s="14"/>
      <c r="AT29" s="14"/>
      <c r="AU29" s="15"/>
      <c r="AV29" s="14"/>
      <c r="AW29" s="14"/>
      <c r="AX29" s="14"/>
      <c r="AY29" s="15">
        <v>30</v>
      </c>
      <c r="AZ29" s="14"/>
      <c r="BA29" s="14">
        <v>2</v>
      </c>
    </row>
    <row r="30" spans="2:53" ht="16.5" thickBot="1">
      <c r="B30" s="769" t="s">
        <v>22</v>
      </c>
      <c r="C30" s="770"/>
      <c r="D30" s="770"/>
      <c r="E30" s="771"/>
      <c r="F30" s="772">
        <f t="shared" ref="F30:L30" si="2">SUM(F14:F29)</f>
        <v>450</v>
      </c>
      <c r="G30" s="89">
        <f t="shared" si="2"/>
        <v>140</v>
      </c>
      <c r="H30" s="89">
        <f t="shared" si="2"/>
        <v>30</v>
      </c>
      <c r="I30" s="89">
        <f t="shared" si="2"/>
        <v>0</v>
      </c>
      <c r="J30" s="89">
        <f t="shared" si="2"/>
        <v>0</v>
      </c>
      <c r="K30" s="89">
        <f t="shared" si="2"/>
        <v>180</v>
      </c>
      <c r="L30" s="89">
        <f t="shared" si="2"/>
        <v>100</v>
      </c>
      <c r="M30" s="772"/>
      <c r="N30" s="772"/>
      <c r="O30" s="772"/>
      <c r="P30" s="772">
        <f>SUM(P13:P29)</f>
        <v>29</v>
      </c>
      <c r="Q30" s="772">
        <f>SUM(Q13:Q29)</f>
        <v>18</v>
      </c>
      <c r="R30" s="772">
        <f>SUM(R13:R29)</f>
        <v>13</v>
      </c>
      <c r="S30" s="89">
        <f t="shared" ref="S30:X30" si="3">SUM(S14:S29)</f>
        <v>80</v>
      </c>
      <c r="T30" s="89">
        <f t="shared" si="3"/>
        <v>80</v>
      </c>
      <c r="U30" s="89">
        <f t="shared" si="3"/>
        <v>60</v>
      </c>
      <c r="V30" s="89">
        <f t="shared" si="3"/>
        <v>230</v>
      </c>
      <c r="W30" s="89">
        <f t="shared" si="3"/>
        <v>30</v>
      </c>
      <c r="X30" s="89">
        <f t="shared" si="3"/>
        <v>30</v>
      </c>
      <c r="Y30" s="10"/>
      <c r="AE30" s="830" t="s">
        <v>22</v>
      </c>
      <c r="AF30" s="831"/>
      <c r="AG30" s="831"/>
      <c r="AH30" s="832"/>
      <c r="AI30" s="833">
        <f t="shared" ref="AI30:AR30" si="4">SUM(AI14:AI29)</f>
        <v>450</v>
      </c>
      <c r="AJ30" s="9">
        <f t="shared" si="4"/>
        <v>140</v>
      </c>
      <c r="AK30" s="9">
        <f t="shared" si="4"/>
        <v>30</v>
      </c>
      <c r="AL30" s="9">
        <f t="shared" si="4"/>
        <v>0</v>
      </c>
      <c r="AM30" s="9">
        <f t="shared" si="4"/>
        <v>0</v>
      </c>
      <c r="AN30" s="9">
        <f t="shared" si="4"/>
        <v>180</v>
      </c>
      <c r="AO30" s="9">
        <f t="shared" si="4"/>
        <v>100</v>
      </c>
      <c r="AP30" s="833">
        <f t="shared" si="4"/>
        <v>0</v>
      </c>
      <c r="AQ30" s="833">
        <f t="shared" si="4"/>
        <v>0</v>
      </c>
      <c r="AR30" s="833">
        <f t="shared" si="4"/>
        <v>0</v>
      </c>
      <c r="AS30" s="833">
        <f>SUM(AS13:AS29)</f>
        <v>0</v>
      </c>
      <c r="AT30" s="833">
        <f>SUM(AT13:AT29)</f>
        <v>0</v>
      </c>
      <c r="AU30" s="833">
        <f>SUM(AU13:AU29)</f>
        <v>0</v>
      </c>
      <c r="AV30" s="9">
        <f t="shared" ref="AV30:BA30" si="5">SUM(AV14:AV29)</f>
        <v>80</v>
      </c>
      <c r="AW30" s="9">
        <f t="shared" si="5"/>
        <v>140</v>
      </c>
      <c r="AX30" s="9">
        <f t="shared" si="5"/>
        <v>60</v>
      </c>
      <c r="AY30" s="9">
        <f t="shared" si="5"/>
        <v>130</v>
      </c>
      <c r="AZ30" s="9">
        <f t="shared" si="5"/>
        <v>30</v>
      </c>
      <c r="BA30" s="9">
        <f t="shared" si="5"/>
        <v>30</v>
      </c>
    </row>
    <row r="31" spans="2:53" ht="16.5" thickBot="1">
      <c r="B31" s="775" t="s">
        <v>35</v>
      </c>
      <c r="C31" s="776"/>
      <c r="D31" s="776"/>
      <c r="E31" s="777"/>
      <c r="F31" s="773"/>
      <c r="G31" s="795"/>
      <c r="H31" s="723">
        <f>SUM(G30:L30)</f>
        <v>450</v>
      </c>
      <c r="I31" s="729"/>
      <c r="J31" s="729"/>
      <c r="K31" s="729"/>
      <c r="L31" s="724"/>
      <c r="M31" s="773"/>
      <c r="N31" s="773"/>
      <c r="O31" s="773"/>
      <c r="P31" s="774"/>
      <c r="Q31" s="774"/>
      <c r="R31" s="774"/>
      <c r="S31" s="748">
        <f>SUM(S30:T30)</f>
        <v>160</v>
      </c>
      <c r="T31" s="750"/>
      <c r="U31" s="748">
        <f>SUM(U30:V30)</f>
        <v>290</v>
      </c>
      <c r="V31" s="750"/>
      <c r="W31" s="723" t="s">
        <v>23</v>
      </c>
      <c r="X31" s="724"/>
      <c r="Y31" s="10"/>
      <c r="AE31" s="836" t="s">
        <v>35</v>
      </c>
      <c r="AF31" s="837"/>
      <c r="AG31" s="837"/>
      <c r="AH31" s="838"/>
      <c r="AI31" s="834"/>
      <c r="AJ31" s="839"/>
      <c r="AK31" s="841">
        <f>SUM(AJ30:AO30)</f>
        <v>450</v>
      </c>
      <c r="AL31" s="842"/>
      <c r="AM31" s="842"/>
      <c r="AN31" s="842"/>
      <c r="AO31" s="843"/>
      <c r="AP31" s="834"/>
      <c r="AQ31" s="834"/>
      <c r="AR31" s="834"/>
      <c r="AS31" s="835"/>
      <c r="AT31" s="835"/>
      <c r="AU31" s="835"/>
      <c r="AV31" s="740">
        <f>SUM(AV30:AW30)</f>
        <v>220</v>
      </c>
      <c r="AW31" s="741"/>
      <c r="AX31" s="740">
        <f>SUM(AX30:AY30)</f>
        <v>190</v>
      </c>
      <c r="AY31" s="741"/>
      <c r="AZ31" s="841" t="s">
        <v>23</v>
      </c>
      <c r="BA31" s="843"/>
    </row>
    <row r="32" spans="2:53" ht="16.5" thickBot="1">
      <c r="B32" s="778"/>
      <c r="C32" s="779"/>
      <c r="D32" s="779"/>
      <c r="E32" s="780"/>
      <c r="F32" s="774"/>
      <c r="G32" s="796"/>
      <c r="H32" s="727"/>
      <c r="I32" s="731"/>
      <c r="J32" s="731"/>
      <c r="K32" s="731"/>
      <c r="L32" s="728"/>
      <c r="M32" s="774"/>
      <c r="N32" s="774"/>
      <c r="O32" s="774"/>
      <c r="P32" s="748">
        <f>SUM(P30:R31)</f>
        <v>60</v>
      </c>
      <c r="Q32" s="749"/>
      <c r="R32" s="750"/>
      <c r="S32" s="748">
        <f>SUM(S31:V31)</f>
        <v>450</v>
      </c>
      <c r="T32" s="749"/>
      <c r="U32" s="749"/>
      <c r="V32" s="750"/>
      <c r="W32" s="727">
        <f>SUM(W30:X30)</f>
        <v>60</v>
      </c>
      <c r="X32" s="728"/>
      <c r="Y32" s="10"/>
      <c r="AE32" s="847"/>
      <c r="AF32" s="848"/>
      <c r="AG32" s="848"/>
      <c r="AH32" s="849"/>
      <c r="AI32" s="835"/>
      <c r="AJ32" s="840"/>
      <c r="AK32" s="844"/>
      <c r="AL32" s="845"/>
      <c r="AM32" s="845"/>
      <c r="AN32" s="845"/>
      <c r="AO32" s="846"/>
      <c r="AP32" s="835"/>
      <c r="AQ32" s="835"/>
      <c r="AR32" s="835"/>
      <c r="AS32" s="740">
        <f>SUM(AS30:AU31)</f>
        <v>0</v>
      </c>
      <c r="AT32" s="751"/>
      <c r="AU32" s="741"/>
      <c r="AV32" s="740">
        <f>SUM(AV31:AY31)</f>
        <v>410</v>
      </c>
      <c r="AW32" s="751"/>
      <c r="AX32" s="751"/>
      <c r="AY32" s="741"/>
      <c r="AZ32" s="844">
        <f>SUM(AZ30:BA30)</f>
        <v>60</v>
      </c>
      <c r="BA32" s="846"/>
    </row>
    <row r="33" spans="2:53" ht="156.6" customHeight="1"/>
    <row r="34" spans="2:53" ht="18.75" customHeight="1">
      <c r="C34" s="108" t="s">
        <v>24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AF34" s="8" t="s">
        <v>24</v>
      </c>
    </row>
    <row r="35" spans="2:53">
      <c r="C35" s="108" t="s">
        <v>25</v>
      </c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AF35" s="8" t="s">
        <v>25</v>
      </c>
    </row>
    <row r="36" spans="2:53" ht="18" customHeight="1">
      <c r="C36" s="8" t="s">
        <v>26</v>
      </c>
      <c r="D36" s="804" t="s">
        <v>313</v>
      </c>
      <c r="E36" s="805"/>
      <c r="F36" s="805"/>
      <c r="G36" s="805"/>
      <c r="H36" s="805"/>
      <c r="I36" s="805"/>
      <c r="J36" s="805"/>
      <c r="K36" s="805"/>
      <c r="L36" s="805"/>
      <c r="M36" s="805"/>
      <c r="N36" s="805"/>
      <c r="O36" s="805"/>
      <c r="P36" s="805"/>
      <c r="Q36" s="805"/>
      <c r="R36" s="805"/>
      <c r="S36" s="805"/>
      <c r="T36" s="805"/>
      <c r="U36" s="805"/>
      <c r="V36" s="805"/>
      <c r="W36" s="805"/>
      <c r="X36" s="805"/>
      <c r="AF36" s="8" t="s">
        <v>26</v>
      </c>
      <c r="AG36" s="806" t="s">
        <v>310</v>
      </c>
      <c r="AH36" s="806"/>
      <c r="AI36" s="806"/>
      <c r="AJ36" s="806"/>
      <c r="AK36" s="806"/>
      <c r="AL36" s="806"/>
      <c r="AM36" s="806"/>
      <c r="AN36" s="806"/>
      <c r="AO36" s="806"/>
      <c r="AP36" s="806"/>
      <c r="AQ36" s="806"/>
      <c r="AR36" s="806"/>
      <c r="AS36" s="806"/>
      <c r="AT36" s="806"/>
      <c r="AU36" s="806"/>
      <c r="AV36" s="806"/>
      <c r="AW36" s="806"/>
      <c r="AX36" s="806"/>
      <c r="AY36" s="806"/>
      <c r="AZ36" s="806"/>
      <c r="BA36" s="806"/>
    </row>
    <row r="37" spans="2:53" ht="18.75" customHeight="1" thickBot="1">
      <c r="C37" s="81" t="s">
        <v>432</v>
      </c>
      <c r="D37" s="806" t="s">
        <v>312</v>
      </c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6"/>
      <c r="Q37" s="806"/>
      <c r="R37" s="806"/>
      <c r="S37" s="806"/>
      <c r="T37" s="806"/>
      <c r="U37" s="806"/>
      <c r="V37" s="806"/>
      <c r="W37" s="806"/>
      <c r="X37" s="806"/>
      <c r="AF37" s="81" t="s">
        <v>433</v>
      </c>
      <c r="AG37" s="806" t="s">
        <v>105</v>
      </c>
      <c r="AH37" s="806"/>
      <c r="AI37" s="806"/>
      <c r="AJ37" s="806"/>
      <c r="AK37" s="806"/>
      <c r="AL37" s="806"/>
      <c r="AM37" s="806"/>
      <c r="AN37" s="806"/>
      <c r="AO37" s="806"/>
      <c r="AP37" s="806"/>
      <c r="AQ37" s="806"/>
      <c r="AR37" s="806"/>
      <c r="AS37" s="806"/>
      <c r="AT37" s="806"/>
      <c r="AU37" s="806"/>
      <c r="AV37" s="806"/>
      <c r="AW37" s="806"/>
      <c r="AX37" s="806"/>
      <c r="AY37" s="806"/>
      <c r="AZ37" s="806"/>
      <c r="BA37" s="806"/>
    </row>
    <row r="38" spans="2:53" ht="15.75" customHeight="1">
      <c r="B38" s="720" t="s">
        <v>94</v>
      </c>
      <c r="C38" s="720" t="s">
        <v>95</v>
      </c>
      <c r="D38" s="807" t="s">
        <v>28</v>
      </c>
      <c r="E38" s="808"/>
      <c r="F38" s="723" t="s">
        <v>93</v>
      </c>
      <c r="G38" s="729"/>
      <c r="H38" s="729"/>
      <c r="I38" s="729"/>
      <c r="J38" s="729"/>
      <c r="K38" s="729"/>
      <c r="L38" s="729"/>
      <c r="M38" s="729"/>
      <c r="N38" s="729"/>
      <c r="O38" s="724"/>
      <c r="P38" s="723" t="s">
        <v>92</v>
      </c>
      <c r="Q38" s="732"/>
      <c r="R38" s="733"/>
      <c r="S38" s="723" t="s">
        <v>0</v>
      </c>
      <c r="T38" s="729"/>
      <c r="U38" s="729"/>
      <c r="V38" s="724"/>
      <c r="W38" s="723" t="s">
        <v>1</v>
      </c>
      <c r="X38" s="724"/>
      <c r="AE38" s="720" t="s">
        <v>94</v>
      </c>
      <c r="AF38" s="720" t="s">
        <v>95</v>
      </c>
      <c r="AG38" s="807" t="s">
        <v>28</v>
      </c>
      <c r="AH38" s="808"/>
      <c r="AI38" s="723" t="s">
        <v>93</v>
      </c>
      <c r="AJ38" s="729"/>
      <c r="AK38" s="729"/>
      <c r="AL38" s="729"/>
      <c r="AM38" s="729"/>
      <c r="AN38" s="729"/>
      <c r="AO38" s="729"/>
      <c r="AP38" s="729"/>
      <c r="AQ38" s="729"/>
      <c r="AR38" s="724"/>
      <c r="AS38" s="723" t="s">
        <v>92</v>
      </c>
      <c r="AT38" s="732"/>
      <c r="AU38" s="733"/>
      <c r="AV38" s="723" t="s">
        <v>0</v>
      </c>
      <c r="AW38" s="729"/>
      <c r="AX38" s="729"/>
      <c r="AY38" s="724"/>
      <c r="AZ38" s="723" t="s">
        <v>1</v>
      </c>
      <c r="BA38" s="724"/>
    </row>
    <row r="39" spans="2:53" ht="15.75" customHeight="1">
      <c r="B39" s="721"/>
      <c r="C39" s="721"/>
      <c r="D39" s="809"/>
      <c r="E39" s="810"/>
      <c r="F39" s="725"/>
      <c r="G39" s="730"/>
      <c r="H39" s="730"/>
      <c r="I39" s="730"/>
      <c r="J39" s="730"/>
      <c r="K39" s="730"/>
      <c r="L39" s="730"/>
      <c r="M39" s="730"/>
      <c r="N39" s="730"/>
      <c r="O39" s="726"/>
      <c r="P39" s="734"/>
      <c r="Q39" s="735"/>
      <c r="R39" s="736"/>
      <c r="S39" s="725"/>
      <c r="T39" s="730"/>
      <c r="U39" s="730"/>
      <c r="V39" s="726"/>
      <c r="W39" s="725"/>
      <c r="X39" s="726"/>
      <c r="AE39" s="721"/>
      <c r="AF39" s="721"/>
      <c r="AG39" s="809"/>
      <c r="AH39" s="810"/>
      <c r="AI39" s="725"/>
      <c r="AJ39" s="730"/>
      <c r="AK39" s="730"/>
      <c r="AL39" s="730"/>
      <c r="AM39" s="730"/>
      <c r="AN39" s="730"/>
      <c r="AO39" s="730"/>
      <c r="AP39" s="730"/>
      <c r="AQ39" s="730"/>
      <c r="AR39" s="726"/>
      <c r="AS39" s="734"/>
      <c r="AT39" s="735"/>
      <c r="AU39" s="736"/>
      <c r="AV39" s="725"/>
      <c r="AW39" s="730"/>
      <c r="AX39" s="730"/>
      <c r="AY39" s="726"/>
      <c r="AZ39" s="725"/>
      <c r="BA39" s="726"/>
    </row>
    <row r="40" spans="2:53" ht="16.5" customHeight="1" thickBot="1">
      <c r="B40" s="721"/>
      <c r="C40" s="721"/>
      <c r="D40" s="811"/>
      <c r="E40" s="812"/>
      <c r="F40" s="727"/>
      <c r="G40" s="731"/>
      <c r="H40" s="731"/>
      <c r="I40" s="731"/>
      <c r="J40" s="731"/>
      <c r="K40" s="731"/>
      <c r="L40" s="731"/>
      <c r="M40" s="731"/>
      <c r="N40" s="731"/>
      <c r="O40" s="728"/>
      <c r="P40" s="737"/>
      <c r="Q40" s="738"/>
      <c r="R40" s="739"/>
      <c r="S40" s="727"/>
      <c r="T40" s="731"/>
      <c r="U40" s="731"/>
      <c r="V40" s="728"/>
      <c r="W40" s="727"/>
      <c r="X40" s="728"/>
      <c r="AE40" s="721"/>
      <c r="AF40" s="721"/>
      <c r="AG40" s="811"/>
      <c r="AH40" s="812"/>
      <c r="AI40" s="727"/>
      <c r="AJ40" s="731"/>
      <c r="AK40" s="731"/>
      <c r="AL40" s="731"/>
      <c r="AM40" s="731"/>
      <c r="AN40" s="731"/>
      <c r="AO40" s="731"/>
      <c r="AP40" s="731"/>
      <c r="AQ40" s="731"/>
      <c r="AR40" s="728"/>
      <c r="AS40" s="737"/>
      <c r="AT40" s="738"/>
      <c r="AU40" s="739"/>
      <c r="AV40" s="727"/>
      <c r="AW40" s="731"/>
      <c r="AX40" s="731"/>
      <c r="AY40" s="728"/>
      <c r="AZ40" s="727"/>
      <c r="BA40" s="728"/>
    </row>
    <row r="41" spans="2:53" ht="16.5" customHeight="1" thickBot="1">
      <c r="B41" s="721"/>
      <c r="C41" s="721"/>
      <c r="D41" s="743" t="s">
        <v>16</v>
      </c>
      <c r="E41" s="743" t="s">
        <v>17</v>
      </c>
      <c r="F41" s="745" t="s">
        <v>2</v>
      </c>
      <c r="G41" s="748" t="s">
        <v>90</v>
      </c>
      <c r="H41" s="749"/>
      <c r="I41" s="749"/>
      <c r="J41" s="749"/>
      <c r="K41" s="749"/>
      <c r="L41" s="750"/>
      <c r="M41" s="748" t="s">
        <v>91</v>
      </c>
      <c r="N41" s="749"/>
      <c r="O41" s="750"/>
      <c r="P41" s="745" t="s">
        <v>3</v>
      </c>
      <c r="Q41" s="745" t="s">
        <v>4</v>
      </c>
      <c r="R41" s="745" t="s">
        <v>5</v>
      </c>
      <c r="S41" s="740" t="s">
        <v>38</v>
      </c>
      <c r="T41" s="751"/>
      <c r="U41" s="751"/>
      <c r="V41" s="741"/>
      <c r="W41" s="740" t="s">
        <v>38</v>
      </c>
      <c r="X41" s="741"/>
      <c r="AE41" s="721"/>
      <c r="AF41" s="721"/>
      <c r="AG41" s="743" t="s">
        <v>16</v>
      </c>
      <c r="AH41" s="743" t="s">
        <v>17</v>
      </c>
      <c r="AI41" s="745" t="s">
        <v>2</v>
      </c>
      <c r="AJ41" s="748" t="s">
        <v>90</v>
      </c>
      <c r="AK41" s="749"/>
      <c r="AL41" s="749"/>
      <c r="AM41" s="749"/>
      <c r="AN41" s="749"/>
      <c r="AO41" s="750"/>
      <c r="AP41" s="748" t="s">
        <v>91</v>
      </c>
      <c r="AQ41" s="749"/>
      <c r="AR41" s="750"/>
      <c r="AS41" s="745" t="s">
        <v>3</v>
      </c>
      <c r="AT41" s="745" t="s">
        <v>4</v>
      </c>
      <c r="AU41" s="745" t="s">
        <v>5</v>
      </c>
      <c r="AV41" s="740" t="s">
        <v>38</v>
      </c>
      <c r="AW41" s="751"/>
      <c r="AX41" s="751"/>
      <c r="AY41" s="741"/>
      <c r="AZ41" s="740" t="s">
        <v>38</v>
      </c>
      <c r="BA41" s="741"/>
    </row>
    <row r="42" spans="2:53" ht="15" customHeight="1" thickBot="1">
      <c r="B42" s="721"/>
      <c r="C42" s="721"/>
      <c r="D42" s="744"/>
      <c r="E42" s="744"/>
      <c r="F42" s="746"/>
      <c r="G42" s="745" t="s">
        <v>7</v>
      </c>
      <c r="H42" s="745" t="s">
        <v>8</v>
      </c>
      <c r="I42" s="745" t="s">
        <v>9</v>
      </c>
      <c r="J42" s="745" t="s">
        <v>10</v>
      </c>
      <c r="K42" s="745" t="s">
        <v>11</v>
      </c>
      <c r="L42" s="745" t="s">
        <v>12</v>
      </c>
      <c r="M42" s="745" t="s">
        <v>3</v>
      </c>
      <c r="N42" s="745" t="s">
        <v>4</v>
      </c>
      <c r="O42" s="745" t="s">
        <v>5</v>
      </c>
      <c r="P42" s="746"/>
      <c r="Q42" s="746"/>
      <c r="R42" s="746"/>
      <c r="S42" s="813" t="s">
        <v>36</v>
      </c>
      <c r="T42" s="814"/>
      <c r="U42" s="813" t="s">
        <v>37</v>
      </c>
      <c r="V42" s="819"/>
      <c r="W42" s="786" t="s">
        <v>15</v>
      </c>
      <c r="X42" s="787"/>
      <c r="AE42" s="721"/>
      <c r="AF42" s="721"/>
      <c r="AG42" s="744"/>
      <c r="AH42" s="744"/>
      <c r="AI42" s="746"/>
      <c r="AJ42" s="745" t="s">
        <v>7</v>
      </c>
      <c r="AK42" s="745" t="s">
        <v>8</v>
      </c>
      <c r="AL42" s="745" t="s">
        <v>9</v>
      </c>
      <c r="AM42" s="745" t="s">
        <v>10</v>
      </c>
      <c r="AN42" s="745" t="s">
        <v>11</v>
      </c>
      <c r="AO42" s="745" t="s">
        <v>12</v>
      </c>
      <c r="AP42" s="745" t="s">
        <v>3</v>
      </c>
      <c r="AQ42" s="745" t="s">
        <v>4</v>
      </c>
      <c r="AR42" s="745" t="s">
        <v>5</v>
      </c>
      <c r="AS42" s="746"/>
      <c r="AT42" s="746"/>
      <c r="AU42" s="746"/>
      <c r="AV42" s="813" t="s">
        <v>36</v>
      </c>
      <c r="AW42" s="814"/>
      <c r="AX42" s="813" t="s">
        <v>37</v>
      </c>
      <c r="AY42" s="819"/>
      <c r="AZ42" s="786" t="s">
        <v>176</v>
      </c>
      <c r="BA42" s="825"/>
    </row>
    <row r="43" spans="2:53" ht="15" customHeight="1" thickBot="1">
      <c r="B43" s="721"/>
      <c r="C43" s="721"/>
      <c r="D43" s="744"/>
      <c r="E43" s="744"/>
      <c r="F43" s="746"/>
      <c r="G43" s="746"/>
      <c r="H43" s="746"/>
      <c r="I43" s="746"/>
      <c r="J43" s="746"/>
      <c r="K43" s="746"/>
      <c r="L43" s="746"/>
      <c r="M43" s="746"/>
      <c r="N43" s="746"/>
      <c r="O43" s="746"/>
      <c r="P43" s="746"/>
      <c r="Q43" s="746"/>
      <c r="R43" s="746"/>
      <c r="S43" s="815"/>
      <c r="T43" s="816"/>
      <c r="U43" s="820"/>
      <c r="V43" s="821"/>
      <c r="W43" s="788"/>
      <c r="X43" s="789"/>
      <c r="AE43" s="721"/>
      <c r="AF43" s="721"/>
      <c r="AG43" s="744"/>
      <c r="AH43" s="744"/>
      <c r="AI43" s="746"/>
      <c r="AJ43" s="746"/>
      <c r="AK43" s="746"/>
      <c r="AL43" s="746"/>
      <c r="AM43" s="746"/>
      <c r="AN43" s="746"/>
      <c r="AO43" s="746"/>
      <c r="AP43" s="746"/>
      <c r="AQ43" s="746"/>
      <c r="AR43" s="746"/>
      <c r="AS43" s="746"/>
      <c r="AT43" s="746"/>
      <c r="AU43" s="746"/>
      <c r="AV43" s="815"/>
      <c r="AW43" s="816"/>
      <c r="AX43" s="820"/>
      <c r="AY43" s="821"/>
      <c r="AZ43" s="826"/>
      <c r="BA43" s="827"/>
    </row>
    <row r="44" spans="2:53" ht="15" customHeight="1" thickBot="1">
      <c r="B44" s="721"/>
      <c r="C44" s="721"/>
      <c r="D44" s="744"/>
      <c r="E44" s="744"/>
      <c r="F44" s="746"/>
      <c r="G44" s="746"/>
      <c r="H44" s="746"/>
      <c r="I44" s="746"/>
      <c r="J44" s="746"/>
      <c r="K44" s="746"/>
      <c r="L44" s="746"/>
      <c r="M44" s="746"/>
      <c r="N44" s="746"/>
      <c r="O44" s="746"/>
      <c r="P44" s="746"/>
      <c r="Q44" s="746"/>
      <c r="R44" s="746"/>
      <c r="S44" s="815"/>
      <c r="T44" s="816"/>
      <c r="U44" s="820"/>
      <c r="V44" s="821"/>
      <c r="W44" s="788"/>
      <c r="X44" s="789"/>
      <c r="AE44" s="721"/>
      <c r="AF44" s="721"/>
      <c r="AG44" s="744"/>
      <c r="AH44" s="744"/>
      <c r="AI44" s="746"/>
      <c r="AJ44" s="746"/>
      <c r="AK44" s="746"/>
      <c r="AL44" s="746"/>
      <c r="AM44" s="746"/>
      <c r="AN44" s="746"/>
      <c r="AO44" s="746"/>
      <c r="AP44" s="746"/>
      <c r="AQ44" s="746"/>
      <c r="AR44" s="746"/>
      <c r="AS44" s="746"/>
      <c r="AT44" s="746"/>
      <c r="AU44" s="746"/>
      <c r="AV44" s="815"/>
      <c r="AW44" s="816"/>
      <c r="AX44" s="820"/>
      <c r="AY44" s="821"/>
      <c r="AZ44" s="826"/>
      <c r="BA44" s="827"/>
    </row>
    <row r="45" spans="2:53" ht="15" customHeight="1" thickBot="1">
      <c r="B45" s="721"/>
      <c r="C45" s="721"/>
      <c r="D45" s="744"/>
      <c r="E45" s="744"/>
      <c r="F45" s="746"/>
      <c r="G45" s="746"/>
      <c r="H45" s="746"/>
      <c r="I45" s="746"/>
      <c r="J45" s="746"/>
      <c r="K45" s="746"/>
      <c r="L45" s="746"/>
      <c r="M45" s="746"/>
      <c r="N45" s="746"/>
      <c r="O45" s="746"/>
      <c r="P45" s="746"/>
      <c r="Q45" s="746"/>
      <c r="R45" s="746"/>
      <c r="S45" s="817"/>
      <c r="T45" s="818"/>
      <c r="U45" s="822"/>
      <c r="V45" s="823"/>
      <c r="W45" s="790"/>
      <c r="X45" s="791"/>
      <c r="AE45" s="721"/>
      <c r="AF45" s="721"/>
      <c r="AG45" s="744"/>
      <c r="AH45" s="744"/>
      <c r="AI45" s="746"/>
      <c r="AJ45" s="746"/>
      <c r="AK45" s="746"/>
      <c r="AL45" s="746"/>
      <c r="AM45" s="746"/>
      <c r="AN45" s="746"/>
      <c r="AO45" s="746"/>
      <c r="AP45" s="746"/>
      <c r="AQ45" s="746"/>
      <c r="AR45" s="746"/>
      <c r="AS45" s="746"/>
      <c r="AT45" s="746"/>
      <c r="AU45" s="746"/>
      <c r="AV45" s="817"/>
      <c r="AW45" s="818"/>
      <c r="AX45" s="822"/>
      <c r="AY45" s="823"/>
      <c r="AZ45" s="828"/>
      <c r="BA45" s="829"/>
    </row>
    <row r="46" spans="2:53" ht="15" customHeight="1" thickBot="1">
      <c r="B46" s="722"/>
      <c r="C46" s="722"/>
      <c r="D46" s="744"/>
      <c r="E46" s="744"/>
      <c r="F46" s="747"/>
      <c r="G46" s="747"/>
      <c r="H46" s="747"/>
      <c r="I46" s="747"/>
      <c r="J46" s="747"/>
      <c r="K46" s="747"/>
      <c r="L46" s="747"/>
      <c r="M46" s="747"/>
      <c r="N46" s="747"/>
      <c r="O46" s="747"/>
      <c r="P46" s="747"/>
      <c r="Q46" s="747"/>
      <c r="R46" s="747"/>
      <c r="S46" s="11" t="s">
        <v>18</v>
      </c>
      <c r="T46" s="11" t="s">
        <v>19</v>
      </c>
      <c r="U46" s="11" t="s">
        <v>18</v>
      </c>
      <c r="V46" s="11" t="s">
        <v>19</v>
      </c>
      <c r="W46" s="11" t="s">
        <v>362</v>
      </c>
      <c r="X46" s="23" t="s">
        <v>118</v>
      </c>
      <c r="AE46" s="722"/>
      <c r="AF46" s="722"/>
      <c r="AG46" s="744"/>
      <c r="AH46" s="744"/>
      <c r="AI46" s="747"/>
      <c r="AJ46" s="747"/>
      <c r="AK46" s="747"/>
      <c r="AL46" s="747"/>
      <c r="AM46" s="747"/>
      <c r="AN46" s="747"/>
      <c r="AO46" s="747"/>
      <c r="AP46" s="747"/>
      <c r="AQ46" s="747"/>
      <c r="AR46" s="747"/>
      <c r="AS46" s="747"/>
      <c r="AT46" s="747"/>
      <c r="AU46" s="747"/>
      <c r="AV46" s="11" t="s">
        <v>18</v>
      </c>
      <c r="AW46" s="11" t="s">
        <v>19</v>
      </c>
      <c r="AX46" s="11" t="s">
        <v>18</v>
      </c>
      <c r="AY46" s="11" t="s">
        <v>19</v>
      </c>
      <c r="AZ46" s="11" t="s">
        <v>362</v>
      </c>
      <c r="BA46" s="23" t="s">
        <v>118</v>
      </c>
    </row>
    <row r="47" spans="2:53" ht="18" thickBot="1">
      <c r="B47" s="186">
        <v>1</v>
      </c>
      <c r="C47" s="182" t="s">
        <v>127</v>
      </c>
      <c r="D47" s="13" t="s">
        <v>55</v>
      </c>
      <c r="E47" s="142">
        <v>2.2999999999999998</v>
      </c>
      <c r="F47" s="121">
        <f t="shared" ref="F47:F63" si="6">SUM(G47:L47)</f>
        <v>20</v>
      </c>
      <c r="G47" s="123">
        <v>10</v>
      </c>
      <c r="H47" s="125"/>
      <c r="I47" s="123"/>
      <c r="J47" s="123"/>
      <c r="K47" s="123">
        <v>10</v>
      </c>
      <c r="L47" s="124"/>
      <c r="M47" s="123" t="s">
        <v>56</v>
      </c>
      <c r="N47" s="123"/>
      <c r="O47" s="124"/>
      <c r="P47" s="123">
        <v>3</v>
      </c>
      <c r="Q47" s="123"/>
      <c r="R47" s="124"/>
      <c r="S47" s="123">
        <v>10</v>
      </c>
      <c r="T47" s="123">
        <v>10</v>
      </c>
      <c r="U47" s="123"/>
      <c r="V47" s="124"/>
      <c r="W47" s="126">
        <v>3</v>
      </c>
      <c r="X47" s="124"/>
      <c r="AE47" s="186">
        <v>1</v>
      </c>
      <c r="AF47" s="182" t="s">
        <v>127</v>
      </c>
      <c r="AG47" s="13" t="s">
        <v>55</v>
      </c>
      <c r="AH47" s="32">
        <v>2.2999999999999998</v>
      </c>
      <c r="AI47" s="13">
        <f t="shared" ref="AI47:AI65" si="7">SUM(AJ47:AO47)</f>
        <v>20</v>
      </c>
      <c r="AJ47" s="14">
        <v>10</v>
      </c>
      <c r="AK47" s="17"/>
      <c r="AL47" s="14"/>
      <c r="AM47" s="14"/>
      <c r="AN47" s="14">
        <v>10</v>
      </c>
      <c r="AO47" s="15"/>
      <c r="AP47" s="14" t="s">
        <v>56</v>
      </c>
      <c r="AQ47" s="14"/>
      <c r="AR47" s="15"/>
      <c r="AS47" s="14"/>
      <c r="AT47" s="14"/>
      <c r="AU47" s="15"/>
      <c r="AV47" s="14">
        <v>10</v>
      </c>
      <c r="AW47" s="14">
        <v>10</v>
      </c>
      <c r="AX47" s="14"/>
      <c r="AY47" s="15"/>
      <c r="AZ47" s="14">
        <v>4</v>
      </c>
      <c r="BA47" s="15"/>
    </row>
    <row r="48" spans="2:53" ht="18" thickBot="1">
      <c r="B48" s="186">
        <v>2</v>
      </c>
      <c r="C48" s="182" t="s">
        <v>120</v>
      </c>
      <c r="D48" s="13" t="s">
        <v>55</v>
      </c>
      <c r="E48" s="121">
        <v>3</v>
      </c>
      <c r="F48" s="121">
        <f t="shared" si="6"/>
        <v>20</v>
      </c>
      <c r="G48" s="123">
        <v>10</v>
      </c>
      <c r="H48" s="123"/>
      <c r="I48" s="123"/>
      <c r="J48" s="123"/>
      <c r="K48" s="123">
        <v>10</v>
      </c>
      <c r="L48" s="124"/>
      <c r="M48" s="123"/>
      <c r="N48" s="123"/>
      <c r="O48" s="124" t="s">
        <v>56</v>
      </c>
      <c r="P48" s="123"/>
      <c r="Q48" s="123"/>
      <c r="R48" s="124">
        <v>3</v>
      </c>
      <c r="S48" s="123">
        <v>10</v>
      </c>
      <c r="T48" s="123">
        <v>10</v>
      </c>
      <c r="U48" s="123"/>
      <c r="V48" s="124"/>
      <c r="W48" s="126">
        <v>3</v>
      </c>
      <c r="X48" s="124"/>
      <c r="AE48" s="186">
        <v>2</v>
      </c>
      <c r="AF48" s="182" t="s">
        <v>120</v>
      </c>
      <c r="AG48" s="13" t="s">
        <v>55</v>
      </c>
      <c r="AH48" s="13">
        <v>3</v>
      </c>
      <c r="AI48" s="13">
        <f t="shared" si="7"/>
        <v>20</v>
      </c>
      <c r="AJ48" s="14">
        <v>10</v>
      </c>
      <c r="AK48" s="14"/>
      <c r="AL48" s="14"/>
      <c r="AM48" s="14"/>
      <c r="AN48" s="14">
        <v>10</v>
      </c>
      <c r="AO48" s="15"/>
      <c r="AP48" s="14"/>
      <c r="AQ48" s="14"/>
      <c r="AR48" s="15"/>
      <c r="AS48" s="14"/>
      <c r="AT48" s="14"/>
      <c r="AU48" s="15"/>
      <c r="AV48" s="14">
        <v>10</v>
      </c>
      <c r="AW48" s="14">
        <v>10</v>
      </c>
      <c r="AX48" s="14"/>
      <c r="AY48" s="15"/>
      <c r="AZ48" s="14">
        <v>3</v>
      </c>
      <c r="BA48" s="15"/>
    </row>
    <row r="49" spans="2:53" ht="18" thickBot="1">
      <c r="B49" s="186">
        <v>3</v>
      </c>
      <c r="C49" s="182" t="s">
        <v>121</v>
      </c>
      <c r="D49" s="13" t="s">
        <v>60</v>
      </c>
      <c r="E49" s="121">
        <v>3</v>
      </c>
      <c r="F49" s="121">
        <f t="shared" si="6"/>
        <v>20</v>
      </c>
      <c r="G49" s="123">
        <v>10</v>
      </c>
      <c r="H49" s="123">
        <v>10</v>
      </c>
      <c r="I49" s="123"/>
      <c r="J49" s="123"/>
      <c r="K49" s="123"/>
      <c r="L49" s="124"/>
      <c r="M49" s="123"/>
      <c r="N49" s="123" t="s">
        <v>56</v>
      </c>
      <c r="O49" s="124"/>
      <c r="P49" s="123"/>
      <c r="Q49" s="123">
        <v>3</v>
      </c>
      <c r="R49" s="124"/>
      <c r="S49" s="123">
        <v>10</v>
      </c>
      <c r="T49" s="123">
        <v>10</v>
      </c>
      <c r="U49" s="123"/>
      <c r="V49" s="124"/>
      <c r="W49" s="126">
        <v>3</v>
      </c>
      <c r="X49" s="124"/>
      <c r="AE49" s="186">
        <v>3</v>
      </c>
      <c r="AF49" s="182" t="s">
        <v>121</v>
      </c>
      <c r="AG49" s="13" t="s">
        <v>60</v>
      </c>
      <c r="AH49" s="13">
        <v>3</v>
      </c>
      <c r="AI49" s="13">
        <f t="shared" si="7"/>
        <v>20</v>
      </c>
      <c r="AJ49" s="14">
        <v>10</v>
      </c>
      <c r="AK49" s="14">
        <v>10</v>
      </c>
      <c r="AL49" s="14"/>
      <c r="AM49" s="14"/>
      <c r="AN49" s="14"/>
      <c r="AO49" s="15"/>
      <c r="AP49" s="14"/>
      <c r="AQ49" s="14"/>
      <c r="AR49" s="15"/>
      <c r="AS49" s="14"/>
      <c r="AT49" s="14"/>
      <c r="AU49" s="15"/>
      <c r="AV49" s="14">
        <v>10</v>
      </c>
      <c r="AW49" s="14">
        <v>10</v>
      </c>
      <c r="AX49" s="14"/>
      <c r="AY49" s="15"/>
      <c r="AZ49" s="14">
        <v>4</v>
      </c>
      <c r="BA49" s="15"/>
    </row>
    <row r="50" spans="2:53" ht="18" thickBot="1">
      <c r="B50" s="186">
        <v>4</v>
      </c>
      <c r="C50" s="182" t="s">
        <v>122</v>
      </c>
      <c r="D50" s="13" t="s">
        <v>21</v>
      </c>
      <c r="E50" s="121">
        <v>3</v>
      </c>
      <c r="F50" s="121">
        <f t="shared" si="6"/>
        <v>20</v>
      </c>
      <c r="G50" s="123"/>
      <c r="H50" s="123">
        <v>20</v>
      </c>
      <c r="I50" s="123"/>
      <c r="J50" s="123"/>
      <c r="K50" s="123"/>
      <c r="L50" s="124"/>
      <c r="M50" s="123"/>
      <c r="N50" s="123" t="s">
        <v>56</v>
      </c>
      <c r="O50" s="124"/>
      <c r="P50" s="123"/>
      <c r="Q50" s="123">
        <v>3</v>
      </c>
      <c r="R50" s="124"/>
      <c r="S50" s="123"/>
      <c r="T50" s="123">
        <v>20</v>
      </c>
      <c r="U50" s="123"/>
      <c r="V50" s="124"/>
      <c r="W50" s="126">
        <v>3</v>
      </c>
      <c r="X50" s="124"/>
      <c r="AE50" s="186">
        <v>4</v>
      </c>
      <c r="AF50" s="182" t="s">
        <v>122</v>
      </c>
      <c r="AG50" s="13" t="s">
        <v>21</v>
      </c>
      <c r="AH50" s="13">
        <v>3</v>
      </c>
      <c r="AI50" s="13">
        <f t="shared" si="7"/>
        <v>20</v>
      </c>
      <c r="AJ50" s="14"/>
      <c r="AK50" s="14">
        <v>20</v>
      </c>
      <c r="AL50" s="14"/>
      <c r="AM50" s="14"/>
      <c r="AN50" s="14"/>
      <c r="AO50" s="15"/>
      <c r="AP50" s="14"/>
      <c r="AQ50" s="14"/>
      <c r="AR50" s="15"/>
      <c r="AS50" s="14"/>
      <c r="AT50" s="14"/>
      <c r="AU50" s="15"/>
      <c r="AV50" s="14"/>
      <c r="AW50" s="14">
        <v>20</v>
      </c>
      <c r="AX50" s="14"/>
      <c r="AY50" s="15"/>
      <c r="AZ50" s="14">
        <v>3</v>
      </c>
      <c r="BA50" s="15"/>
    </row>
    <row r="51" spans="2:53" ht="18" thickBot="1">
      <c r="B51" s="186">
        <v>5</v>
      </c>
      <c r="C51" s="182" t="s">
        <v>123</v>
      </c>
      <c r="D51" s="13" t="s">
        <v>21</v>
      </c>
      <c r="E51" s="121">
        <v>3</v>
      </c>
      <c r="F51" s="121">
        <f t="shared" si="6"/>
        <v>20</v>
      </c>
      <c r="G51" s="123"/>
      <c r="H51" s="123"/>
      <c r="I51" s="123"/>
      <c r="J51" s="123">
        <v>20</v>
      </c>
      <c r="K51" s="123"/>
      <c r="L51" s="124"/>
      <c r="M51" s="123" t="s">
        <v>56</v>
      </c>
      <c r="N51" s="123"/>
      <c r="O51" s="124"/>
      <c r="P51" s="123">
        <v>3</v>
      </c>
      <c r="Q51" s="123"/>
      <c r="R51" s="124"/>
      <c r="S51" s="123"/>
      <c r="T51" s="123">
        <v>20</v>
      </c>
      <c r="U51" s="123"/>
      <c r="V51" s="124"/>
      <c r="W51" s="126">
        <v>3</v>
      </c>
      <c r="X51" s="124"/>
      <c r="AE51" s="186">
        <v>5</v>
      </c>
      <c r="AF51" s="182" t="s">
        <v>123</v>
      </c>
      <c r="AG51" s="13" t="s">
        <v>21</v>
      </c>
      <c r="AH51" s="13">
        <v>3</v>
      </c>
      <c r="AI51" s="13">
        <f t="shared" si="7"/>
        <v>20</v>
      </c>
      <c r="AJ51" s="14"/>
      <c r="AK51" s="14"/>
      <c r="AL51" s="14"/>
      <c r="AM51" s="14">
        <v>20</v>
      </c>
      <c r="AN51" s="14"/>
      <c r="AO51" s="15"/>
      <c r="AP51" s="14" t="s">
        <v>56</v>
      </c>
      <c r="AQ51" s="14"/>
      <c r="AR51" s="15"/>
      <c r="AS51" s="14"/>
      <c r="AT51" s="14"/>
      <c r="AU51" s="15"/>
      <c r="AV51" s="14"/>
      <c r="AW51" s="14">
        <v>20</v>
      </c>
      <c r="AX51" s="14"/>
      <c r="AY51" s="15"/>
      <c r="AZ51" s="14">
        <v>3</v>
      </c>
      <c r="BA51" s="15"/>
    </row>
    <row r="52" spans="2:53" ht="18" thickBot="1">
      <c r="B52" s="186">
        <v>6</v>
      </c>
      <c r="C52" s="182" t="s">
        <v>124</v>
      </c>
      <c r="D52" s="13" t="s">
        <v>60</v>
      </c>
      <c r="E52" s="121">
        <v>3</v>
      </c>
      <c r="F52" s="121">
        <f t="shared" si="6"/>
        <v>20</v>
      </c>
      <c r="G52" s="123">
        <v>10</v>
      </c>
      <c r="H52" s="123">
        <v>10</v>
      </c>
      <c r="I52" s="123"/>
      <c r="J52" s="123"/>
      <c r="K52" s="123"/>
      <c r="L52" s="124"/>
      <c r="M52" s="123" t="s">
        <v>56</v>
      </c>
      <c r="N52" s="123"/>
      <c r="O52" s="124"/>
      <c r="P52" s="123">
        <v>2</v>
      </c>
      <c r="Q52" s="123"/>
      <c r="R52" s="124"/>
      <c r="S52" s="123">
        <v>10</v>
      </c>
      <c r="T52" s="123">
        <v>10</v>
      </c>
      <c r="U52" s="123"/>
      <c r="V52" s="124"/>
      <c r="W52" s="126">
        <v>2</v>
      </c>
      <c r="X52" s="124"/>
      <c r="AE52" s="186">
        <v>6</v>
      </c>
      <c r="AF52" s="182" t="s">
        <v>124</v>
      </c>
      <c r="AG52" s="13" t="s">
        <v>60</v>
      </c>
      <c r="AH52" s="13">
        <v>3</v>
      </c>
      <c r="AI52" s="13">
        <f t="shared" si="7"/>
        <v>20</v>
      </c>
      <c r="AJ52" s="14">
        <v>10</v>
      </c>
      <c r="AK52" s="14">
        <v>10</v>
      </c>
      <c r="AL52" s="14"/>
      <c r="AM52" s="14"/>
      <c r="AN52" s="14"/>
      <c r="AO52" s="15"/>
      <c r="AP52" s="14"/>
      <c r="AQ52" s="14"/>
      <c r="AR52" s="15"/>
      <c r="AS52" s="14"/>
      <c r="AT52" s="14"/>
      <c r="AU52" s="15"/>
      <c r="AV52" s="14">
        <v>10</v>
      </c>
      <c r="AW52" s="14">
        <v>10</v>
      </c>
      <c r="AX52" s="14"/>
      <c r="AY52" s="15"/>
      <c r="AZ52" s="14">
        <v>4</v>
      </c>
      <c r="BA52" s="15"/>
    </row>
    <row r="53" spans="2:53" ht="18" thickBot="1">
      <c r="B53" s="186">
        <v>7</v>
      </c>
      <c r="C53" s="182" t="s">
        <v>125</v>
      </c>
      <c r="D53" s="13" t="s">
        <v>55</v>
      </c>
      <c r="E53" s="121">
        <v>3</v>
      </c>
      <c r="F53" s="121">
        <f t="shared" si="6"/>
        <v>20</v>
      </c>
      <c r="G53" s="123">
        <v>10</v>
      </c>
      <c r="H53" s="123"/>
      <c r="I53" s="123"/>
      <c r="J53" s="123"/>
      <c r="K53" s="123">
        <v>10</v>
      </c>
      <c r="L53" s="124"/>
      <c r="M53" s="123" t="s">
        <v>56</v>
      </c>
      <c r="N53" s="123"/>
      <c r="O53" s="124"/>
      <c r="P53" s="123">
        <v>2</v>
      </c>
      <c r="Q53" s="123"/>
      <c r="R53" s="124"/>
      <c r="S53" s="123">
        <v>10</v>
      </c>
      <c r="T53" s="123">
        <v>10</v>
      </c>
      <c r="U53" s="123"/>
      <c r="V53" s="124"/>
      <c r="W53" s="126">
        <v>2</v>
      </c>
      <c r="X53" s="124"/>
      <c r="AE53" s="186">
        <v>7</v>
      </c>
      <c r="AF53" s="182" t="s">
        <v>125</v>
      </c>
      <c r="AG53" s="13" t="s">
        <v>55</v>
      </c>
      <c r="AH53" s="13">
        <v>3</v>
      </c>
      <c r="AI53" s="13">
        <f t="shared" si="7"/>
        <v>20</v>
      </c>
      <c r="AJ53" s="14">
        <v>10</v>
      </c>
      <c r="AK53" s="14"/>
      <c r="AL53" s="14"/>
      <c r="AM53" s="14"/>
      <c r="AN53" s="14">
        <v>10</v>
      </c>
      <c r="AO53" s="15"/>
      <c r="AP53" s="14"/>
      <c r="AQ53" s="14"/>
      <c r="AR53" s="15"/>
      <c r="AS53" s="14"/>
      <c r="AT53" s="14"/>
      <c r="AU53" s="15"/>
      <c r="AV53" s="14">
        <v>10</v>
      </c>
      <c r="AW53" s="14">
        <v>10</v>
      </c>
      <c r="AX53" s="14"/>
      <c r="AY53" s="15"/>
      <c r="AZ53" s="14">
        <v>4</v>
      </c>
      <c r="BA53" s="15"/>
    </row>
    <row r="54" spans="2:53" ht="18" thickBot="1">
      <c r="B54" s="186">
        <v>8</v>
      </c>
      <c r="C54" s="16" t="s">
        <v>126</v>
      </c>
      <c r="D54" s="13" t="s">
        <v>60</v>
      </c>
      <c r="E54" s="121">
        <v>3</v>
      </c>
      <c r="F54" s="121">
        <f t="shared" si="6"/>
        <v>20</v>
      </c>
      <c r="G54" s="123">
        <v>10</v>
      </c>
      <c r="H54" s="125">
        <v>10</v>
      </c>
      <c r="I54" s="123"/>
      <c r="J54" s="123"/>
      <c r="K54" s="130"/>
      <c r="L54" s="124"/>
      <c r="M54" s="123"/>
      <c r="N54" s="123" t="s">
        <v>56</v>
      </c>
      <c r="O54" s="124"/>
      <c r="P54" s="123"/>
      <c r="Q54" s="123">
        <v>3</v>
      </c>
      <c r="R54" s="124"/>
      <c r="S54" s="123">
        <v>10</v>
      </c>
      <c r="T54" s="123">
        <v>10</v>
      </c>
      <c r="U54" s="123"/>
      <c r="V54" s="124"/>
      <c r="W54" s="126">
        <v>3</v>
      </c>
      <c r="X54" s="127"/>
      <c r="AE54" s="186">
        <v>8</v>
      </c>
      <c r="AF54" s="16" t="s">
        <v>126</v>
      </c>
      <c r="AG54" s="13" t="s">
        <v>60</v>
      </c>
      <c r="AH54" s="13">
        <v>3</v>
      </c>
      <c r="AI54" s="13">
        <f t="shared" si="7"/>
        <v>20</v>
      </c>
      <c r="AJ54" s="14">
        <v>10</v>
      </c>
      <c r="AK54" s="17">
        <v>10</v>
      </c>
      <c r="AL54" s="14"/>
      <c r="AM54" s="14"/>
      <c r="AN54" s="25"/>
      <c r="AO54" s="15"/>
      <c r="AP54" s="14"/>
      <c r="AQ54" s="14"/>
      <c r="AR54" s="15"/>
      <c r="AS54" s="14"/>
      <c r="AT54" s="14"/>
      <c r="AU54" s="15"/>
      <c r="AV54" s="14">
        <v>10</v>
      </c>
      <c r="AW54" s="14">
        <v>10</v>
      </c>
      <c r="AX54" s="14"/>
      <c r="AY54" s="15"/>
      <c r="AZ54" s="14">
        <v>3</v>
      </c>
      <c r="BA54" s="19"/>
    </row>
    <row r="55" spans="2:53" ht="18" thickBot="1">
      <c r="B55" s="186">
        <v>9</v>
      </c>
      <c r="C55" s="16" t="s">
        <v>40</v>
      </c>
      <c r="D55" s="47" t="s">
        <v>21</v>
      </c>
      <c r="E55" s="138" t="s">
        <v>244</v>
      </c>
      <c r="F55" s="138">
        <f t="shared" si="6"/>
        <v>60</v>
      </c>
      <c r="G55" s="126"/>
      <c r="H55" s="141"/>
      <c r="I55" s="126"/>
      <c r="J55" s="126"/>
      <c r="K55" s="126">
        <v>60</v>
      </c>
      <c r="L55" s="124"/>
      <c r="M55" s="123" t="s">
        <v>56</v>
      </c>
      <c r="N55" s="123"/>
      <c r="O55" s="124"/>
      <c r="P55" s="123">
        <v>4</v>
      </c>
      <c r="Q55" s="123"/>
      <c r="R55" s="128"/>
      <c r="S55" s="123"/>
      <c r="T55" s="123">
        <v>30</v>
      </c>
      <c r="U55" s="123"/>
      <c r="V55" s="124">
        <v>30</v>
      </c>
      <c r="W55" s="126">
        <v>2</v>
      </c>
      <c r="X55" s="129">
        <v>2</v>
      </c>
      <c r="AE55" s="186">
        <v>9</v>
      </c>
      <c r="AF55" s="73" t="s">
        <v>40</v>
      </c>
      <c r="AG55" s="13" t="s">
        <v>21</v>
      </c>
      <c r="AH55" s="13" t="s">
        <v>244</v>
      </c>
      <c r="AI55" s="13">
        <f t="shared" si="7"/>
        <v>60</v>
      </c>
      <c r="AJ55" s="14"/>
      <c r="AK55" s="17"/>
      <c r="AL55" s="14"/>
      <c r="AM55" s="14"/>
      <c r="AN55" s="25">
        <v>60</v>
      </c>
      <c r="AO55" s="15"/>
      <c r="AP55" s="14"/>
      <c r="AQ55" s="14"/>
      <c r="AR55" s="15"/>
      <c r="AS55" s="14"/>
      <c r="AT55" s="14"/>
      <c r="AU55" s="20"/>
      <c r="AV55" s="14"/>
      <c r="AW55" s="14">
        <v>30</v>
      </c>
      <c r="AX55" s="14"/>
      <c r="AY55" s="15">
        <v>30</v>
      </c>
      <c r="AZ55" s="14">
        <v>2</v>
      </c>
      <c r="BA55" s="21">
        <v>2</v>
      </c>
    </row>
    <row r="56" spans="2:53" ht="18" thickBot="1">
      <c r="B56" s="186">
        <v>10</v>
      </c>
      <c r="C56" s="182" t="s">
        <v>113</v>
      </c>
      <c r="D56" s="13" t="s">
        <v>21</v>
      </c>
      <c r="E56" s="121">
        <v>4</v>
      </c>
      <c r="F56" s="121">
        <f t="shared" si="6"/>
        <v>10</v>
      </c>
      <c r="G56" s="123"/>
      <c r="H56" s="125"/>
      <c r="I56" s="123"/>
      <c r="J56" s="123"/>
      <c r="K56" s="123">
        <v>10</v>
      </c>
      <c r="L56" s="124"/>
      <c r="M56" s="123" t="s">
        <v>56</v>
      </c>
      <c r="N56" s="123"/>
      <c r="O56" s="124"/>
      <c r="P56" s="123">
        <v>2</v>
      </c>
      <c r="Q56" s="123"/>
      <c r="R56" s="128"/>
      <c r="S56" s="123"/>
      <c r="T56" s="123"/>
      <c r="U56" s="123"/>
      <c r="V56" s="124">
        <v>10</v>
      </c>
      <c r="W56" s="126"/>
      <c r="X56" s="127">
        <v>2</v>
      </c>
      <c r="AE56" s="186">
        <v>10</v>
      </c>
      <c r="AF56" s="182" t="s">
        <v>113</v>
      </c>
      <c r="AG56" s="13" t="s">
        <v>21</v>
      </c>
      <c r="AH56" s="13">
        <v>4</v>
      </c>
      <c r="AI56" s="13">
        <f t="shared" si="7"/>
        <v>10</v>
      </c>
      <c r="AJ56" s="14"/>
      <c r="AK56" s="17"/>
      <c r="AL56" s="14"/>
      <c r="AM56" s="14"/>
      <c r="AN56" s="14">
        <v>10</v>
      </c>
      <c r="AO56" s="15"/>
      <c r="AP56" s="14"/>
      <c r="AQ56" s="14"/>
      <c r="AR56" s="15"/>
      <c r="AS56" s="14"/>
      <c r="AT56" s="14"/>
      <c r="AU56" s="20"/>
      <c r="AV56" s="14"/>
      <c r="AW56" s="14"/>
      <c r="AX56" s="14"/>
      <c r="AY56" s="15">
        <v>10</v>
      </c>
      <c r="AZ56" s="14"/>
      <c r="BA56" s="19">
        <v>1</v>
      </c>
    </row>
    <row r="57" spans="2:53" ht="18" thickBot="1">
      <c r="B57" s="186">
        <v>11</v>
      </c>
      <c r="C57" s="182" t="s">
        <v>39</v>
      </c>
      <c r="D57" s="13" t="s">
        <v>21</v>
      </c>
      <c r="E57" s="121">
        <v>4</v>
      </c>
      <c r="F57" s="121">
        <f t="shared" si="6"/>
        <v>10</v>
      </c>
      <c r="G57" s="123"/>
      <c r="H57" s="125"/>
      <c r="I57" s="123"/>
      <c r="J57" s="123"/>
      <c r="K57" s="123">
        <v>10</v>
      </c>
      <c r="L57" s="124"/>
      <c r="M57" s="123" t="s">
        <v>56</v>
      </c>
      <c r="N57" s="123"/>
      <c r="O57" s="124"/>
      <c r="P57" s="123">
        <v>2</v>
      </c>
      <c r="Q57" s="123"/>
      <c r="R57" s="128"/>
      <c r="S57" s="123"/>
      <c r="T57" s="123"/>
      <c r="U57" s="123"/>
      <c r="V57" s="124">
        <v>10</v>
      </c>
      <c r="W57" s="126"/>
      <c r="X57" s="129">
        <v>2</v>
      </c>
      <c r="AE57" s="186">
        <v>11</v>
      </c>
      <c r="AF57" s="182" t="s">
        <v>39</v>
      </c>
      <c r="AG57" s="13" t="s">
        <v>21</v>
      </c>
      <c r="AH57" s="13">
        <v>4</v>
      </c>
      <c r="AI57" s="13">
        <f t="shared" si="7"/>
        <v>10</v>
      </c>
      <c r="AJ57" s="14"/>
      <c r="AK57" s="17"/>
      <c r="AL57" s="14"/>
      <c r="AM57" s="14"/>
      <c r="AN57" s="14">
        <v>10</v>
      </c>
      <c r="AO57" s="15"/>
      <c r="AP57" s="14"/>
      <c r="AQ57" s="14"/>
      <c r="AR57" s="15"/>
      <c r="AS57" s="14"/>
      <c r="AT57" s="14"/>
      <c r="AU57" s="20"/>
      <c r="AV57" s="14"/>
      <c r="AW57" s="14"/>
      <c r="AX57" s="14"/>
      <c r="AY57" s="15">
        <v>10</v>
      </c>
      <c r="AZ57" s="14"/>
      <c r="BA57" s="21">
        <v>1</v>
      </c>
    </row>
    <row r="58" spans="2:53" ht="18" thickBot="1">
      <c r="B58" s="186">
        <v>12</v>
      </c>
      <c r="C58" s="182" t="s">
        <v>128</v>
      </c>
      <c r="D58" s="13" t="s">
        <v>55</v>
      </c>
      <c r="E58" s="121">
        <v>4</v>
      </c>
      <c r="F58" s="121">
        <f t="shared" si="6"/>
        <v>20</v>
      </c>
      <c r="G58" s="123">
        <v>10</v>
      </c>
      <c r="H58" s="123"/>
      <c r="I58" s="123"/>
      <c r="J58" s="123"/>
      <c r="K58" s="123">
        <v>10</v>
      </c>
      <c r="L58" s="124"/>
      <c r="M58" s="123"/>
      <c r="N58" s="123" t="s">
        <v>56</v>
      </c>
      <c r="O58" s="124"/>
      <c r="P58" s="123"/>
      <c r="Q58" s="123">
        <v>3</v>
      </c>
      <c r="R58" s="128"/>
      <c r="S58" s="123"/>
      <c r="T58" s="123"/>
      <c r="U58" s="123">
        <v>10</v>
      </c>
      <c r="V58" s="124">
        <v>10</v>
      </c>
      <c r="W58" s="126"/>
      <c r="X58" s="129">
        <v>3</v>
      </c>
      <c r="AE58" s="186">
        <v>12</v>
      </c>
      <c r="AF58" s="182" t="s">
        <v>128</v>
      </c>
      <c r="AG58" s="13" t="s">
        <v>55</v>
      </c>
      <c r="AH58" s="13">
        <v>4</v>
      </c>
      <c r="AI58" s="13">
        <f t="shared" si="7"/>
        <v>20</v>
      </c>
      <c r="AJ58" s="14">
        <v>10</v>
      </c>
      <c r="AK58" s="14"/>
      <c r="AL58" s="14"/>
      <c r="AM58" s="14"/>
      <c r="AN58" s="14">
        <v>10</v>
      </c>
      <c r="AO58" s="15"/>
      <c r="AP58" s="14"/>
      <c r="AQ58" s="14"/>
      <c r="AR58" s="15"/>
      <c r="AS58" s="14"/>
      <c r="AT58" s="14"/>
      <c r="AU58" s="20"/>
      <c r="AV58" s="14"/>
      <c r="AW58" s="14"/>
      <c r="AX58" s="14">
        <v>10</v>
      </c>
      <c r="AY58" s="15">
        <v>10</v>
      </c>
      <c r="AZ58" s="14"/>
      <c r="BA58" s="21">
        <v>4</v>
      </c>
    </row>
    <row r="59" spans="2:53" ht="18" thickBot="1">
      <c r="B59" s="186">
        <v>13</v>
      </c>
      <c r="C59" s="182" t="s">
        <v>129</v>
      </c>
      <c r="D59" s="13" t="s">
        <v>60</v>
      </c>
      <c r="E59" s="121">
        <v>4</v>
      </c>
      <c r="F59" s="121">
        <f t="shared" si="6"/>
        <v>20</v>
      </c>
      <c r="G59" s="123">
        <v>10</v>
      </c>
      <c r="H59" s="123">
        <v>10</v>
      </c>
      <c r="I59" s="123"/>
      <c r="J59" s="123"/>
      <c r="K59" s="123"/>
      <c r="L59" s="124"/>
      <c r="M59" s="123"/>
      <c r="N59" s="123" t="s">
        <v>56</v>
      </c>
      <c r="O59" s="124"/>
      <c r="P59" s="123"/>
      <c r="Q59" s="123">
        <v>3</v>
      </c>
      <c r="R59" s="128"/>
      <c r="S59" s="123"/>
      <c r="T59" s="123"/>
      <c r="U59" s="123">
        <v>10</v>
      </c>
      <c r="V59" s="124">
        <v>10</v>
      </c>
      <c r="W59" s="126"/>
      <c r="X59" s="129">
        <v>3</v>
      </c>
      <c r="AE59" s="186">
        <v>13</v>
      </c>
      <c r="AF59" s="182" t="s">
        <v>129</v>
      </c>
      <c r="AG59" s="13" t="s">
        <v>60</v>
      </c>
      <c r="AH59" s="13">
        <v>4</v>
      </c>
      <c r="AI59" s="13">
        <f t="shared" si="7"/>
        <v>20</v>
      </c>
      <c r="AJ59" s="14">
        <v>10</v>
      </c>
      <c r="AK59" s="17">
        <v>10</v>
      </c>
      <c r="AL59" s="14"/>
      <c r="AM59" s="14"/>
      <c r="AN59" s="14"/>
      <c r="AO59" s="15"/>
      <c r="AP59" s="14"/>
      <c r="AQ59" s="14"/>
      <c r="AR59" s="15"/>
      <c r="AS59" s="14"/>
      <c r="AT59" s="14"/>
      <c r="AU59" s="20"/>
      <c r="AV59" s="14"/>
      <c r="AW59" s="14"/>
      <c r="AX59" s="14">
        <v>10</v>
      </c>
      <c r="AY59" s="15">
        <v>10</v>
      </c>
      <c r="AZ59" s="14"/>
      <c r="BA59" s="21">
        <v>4</v>
      </c>
    </row>
    <row r="60" spans="2:53" ht="18" thickBot="1">
      <c r="B60" s="186">
        <v>14</v>
      </c>
      <c r="C60" s="182" t="s">
        <v>130</v>
      </c>
      <c r="D60" s="13" t="s">
        <v>60</v>
      </c>
      <c r="E60" s="121">
        <v>4</v>
      </c>
      <c r="F60" s="121">
        <f t="shared" si="6"/>
        <v>20</v>
      </c>
      <c r="G60" s="123">
        <v>10</v>
      </c>
      <c r="H60" s="123">
        <v>10</v>
      </c>
      <c r="I60" s="123"/>
      <c r="J60" s="123"/>
      <c r="K60" s="131"/>
      <c r="L60" s="124"/>
      <c r="M60" s="123"/>
      <c r="N60" s="123" t="s">
        <v>56</v>
      </c>
      <c r="O60" s="124"/>
      <c r="P60" s="123"/>
      <c r="Q60" s="123">
        <v>4</v>
      </c>
      <c r="R60" s="124"/>
      <c r="S60" s="123"/>
      <c r="T60" s="123"/>
      <c r="U60" s="123">
        <v>10</v>
      </c>
      <c r="V60" s="124">
        <v>10</v>
      </c>
      <c r="W60" s="126"/>
      <c r="X60" s="129">
        <v>4</v>
      </c>
      <c r="AE60" s="186">
        <v>14</v>
      </c>
      <c r="AF60" s="182" t="s">
        <v>130</v>
      </c>
      <c r="AG60" s="13" t="s">
        <v>60</v>
      </c>
      <c r="AH60" s="13">
        <v>4</v>
      </c>
      <c r="AI60" s="13">
        <f t="shared" si="7"/>
        <v>20</v>
      </c>
      <c r="AJ60" s="14">
        <v>10</v>
      </c>
      <c r="AK60" s="14">
        <v>10</v>
      </c>
      <c r="AL60" s="14"/>
      <c r="AM60" s="14"/>
      <c r="AN60" s="24"/>
      <c r="AO60" s="15"/>
      <c r="AP60" s="14"/>
      <c r="AQ60" s="14"/>
      <c r="AR60" s="15"/>
      <c r="AS60" s="14"/>
      <c r="AT60" s="14"/>
      <c r="AU60" s="15"/>
      <c r="AV60" s="14"/>
      <c r="AW60" s="14"/>
      <c r="AX60" s="14">
        <v>10</v>
      </c>
      <c r="AY60" s="15">
        <v>10</v>
      </c>
      <c r="AZ60" s="14"/>
      <c r="BA60" s="21">
        <v>4</v>
      </c>
    </row>
    <row r="61" spans="2:53" ht="18" thickBot="1">
      <c r="B61" s="186">
        <v>15</v>
      </c>
      <c r="C61" s="182" t="s">
        <v>131</v>
      </c>
      <c r="D61" s="13" t="s">
        <v>60</v>
      </c>
      <c r="E61" s="121">
        <v>4</v>
      </c>
      <c r="F61" s="121">
        <f t="shared" si="6"/>
        <v>20</v>
      </c>
      <c r="G61" s="123">
        <v>10</v>
      </c>
      <c r="H61" s="123">
        <v>10</v>
      </c>
      <c r="I61" s="123"/>
      <c r="J61" s="123"/>
      <c r="K61" s="131"/>
      <c r="L61" s="124"/>
      <c r="M61" s="123"/>
      <c r="N61" s="123" t="s">
        <v>56</v>
      </c>
      <c r="O61" s="124"/>
      <c r="P61" s="123"/>
      <c r="Q61" s="123">
        <v>4</v>
      </c>
      <c r="R61" s="124"/>
      <c r="S61" s="123"/>
      <c r="T61" s="123"/>
      <c r="U61" s="123">
        <v>10</v>
      </c>
      <c r="V61" s="124">
        <v>10</v>
      </c>
      <c r="W61" s="126"/>
      <c r="X61" s="129">
        <v>4</v>
      </c>
      <c r="AE61" s="186">
        <v>15</v>
      </c>
      <c r="AF61" s="182" t="s">
        <v>131</v>
      </c>
      <c r="AG61" s="13" t="s">
        <v>60</v>
      </c>
      <c r="AH61" s="13">
        <v>4</v>
      </c>
      <c r="AI61" s="13">
        <f t="shared" si="7"/>
        <v>20</v>
      </c>
      <c r="AJ61" s="14">
        <v>10</v>
      </c>
      <c r="AK61" s="14">
        <v>10</v>
      </c>
      <c r="AL61" s="14"/>
      <c r="AM61" s="14"/>
      <c r="AN61" s="24"/>
      <c r="AO61" s="15"/>
      <c r="AP61" s="14" t="s">
        <v>56</v>
      </c>
      <c r="AQ61" s="14"/>
      <c r="AR61" s="15"/>
      <c r="AS61" s="14"/>
      <c r="AT61" s="14"/>
      <c r="AU61" s="15"/>
      <c r="AV61" s="14"/>
      <c r="AW61" s="14"/>
      <c r="AX61" s="14">
        <v>10</v>
      </c>
      <c r="AY61" s="15">
        <v>10</v>
      </c>
      <c r="AZ61" s="14"/>
      <c r="BA61" s="21">
        <v>4</v>
      </c>
    </row>
    <row r="62" spans="2:53" ht="18" thickBot="1">
      <c r="B62" s="186">
        <v>16</v>
      </c>
      <c r="C62" s="54" t="s">
        <v>132</v>
      </c>
      <c r="D62" s="45" t="s">
        <v>60</v>
      </c>
      <c r="E62" s="132">
        <v>4</v>
      </c>
      <c r="F62" s="132">
        <f t="shared" si="6"/>
        <v>20</v>
      </c>
      <c r="G62" s="133">
        <v>10</v>
      </c>
      <c r="H62" s="133">
        <v>10</v>
      </c>
      <c r="I62" s="133"/>
      <c r="J62" s="133"/>
      <c r="K62" s="134"/>
      <c r="L62" s="135"/>
      <c r="M62" s="133" t="s">
        <v>56</v>
      </c>
      <c r="N62" s="133"/>
      <c r="O62" s="135"/>
      <c r="P62" s="133">
        <v>4</v>
      </c>
      <c r="Q62" s="133"/>
      <c r="R62" s="135"/>
      <c r="S62" s="133"/>
      <c r="T62" s="133"/>
      <c r="U62" s="133">
        <v>10</v>
      </c>
      <c r="V62" s="135">
        <v>10</v>
      </c>
      <c r="W62" s="190"/>
      <c r="X62" s="129">
        <v>4</v>
      </c>
      <c r="AE62" s="186">
        <v>16</v>
      </c>
      <c r="AF62" s="182" t="s">
        <v>132</v>
      </c>
      <c r="AG62" s="13" t="s">
        <v>60</v>
      </c>
      <c r="AH62" s="13">
        <v>4</v>
      </c>
      <c r="AI62" s="13">
        <f t="shared" si="7"/>
        <v>20</v>
      </c>
      <c r="AJ62" s="14">
        <v>10</v>
      </c>
      <c r="AK62" s="14">
        <v>10</v>
      </c>
      <c r="AL62" s="14"/>
      <c r="AM62" s="14"/>
      <c r="AN62" s="24"/>
      <c r="AO62" s="15"/>
      <c r="AP62" s="14"/>
      <c r="AQ62" s="14"/>
      <c r="AR62" s="15"/>
      <c r="AS62" s="14"/>
      <c r="AT62" s="14"/>
      <c r="AU62" s="15"/>
      <c r="AV62" s="14"/>
      <c r="AW62" s="14"/>
      <c r="AX62" s="14">
        <v>10</v>
      </c>
      <c r="AY62" s="15">
        <v>10</v>
      </c>
      <c r="AZ62" s="14"/>
      <c r="BA62" s="21">
        <v>4</v>
      </c>
    </row>
    <row r="63" spans="2:53" ht="18" thickBot="1">
      <c r="B63" s="186">
        <v>17</v>
      </c>
      <c r="C63" s="54" t="s">
        <v>137</v>
      </c>
      <c r="D63" s="45" t="s">
        <v>60</v>
      </c>
      <c r="E63" s="137" t="s">
        <v>439</v>
      </c>
      <c r="F63" s="132">
        <f t="shared" si="6"/>
        <v>40</v>
      </c>
      <c r="G63" s="133">
        <v>20</v>
      </c>
      <c r="H63" s="133"/>
      <c r="I63" s="133"/>
      <c r="J63" s="133"/>
      <c r="K63" s="134">
        <v>20</v>
      </c>
      <c r="L63" s="135"/>
      <c r="M63" s="133" t="s">
        <v>56</v>
      </c>
      <c r="N63" s="133"/>
      <c r="O63" s="135"/>
      <c r="P63" s="133">
        <v>4</v>
      </c>
      <c r="Q63" s="133"/>
      <c r="R63" s="135"/>
      <c r="S63" s="133">
        <v>10</v>
      </c>
      <c r="T63" s="133">
        <v>10</v>
      </c>
      <c r="U63" s="133">
        <v>10</v>
      </c>
      <c r="V63" s="135">
        <v>10</v>
      </c>
      <c r="W63" s="190">
        <v>2</v>
      </c>
      <c r="X63" s="136">
        <v>2</v>
      </c>
      <c r="AE63" s="186">
        <v>17</v>
      </c>
      <c r="AF63" s="82" t="s">
        <v>137</v>
      </c>
      <c r="AG63" s="83" t="s">
        <v>60</v>
      </c>
      <c r="AH63" s="84">
        <v>4.5</v>
      </c>
      <c r="AI63" s="83">
        <f t="shared" si="7"/>
        <v>20</v>
      </c>
      <c r="AJ63" s="85">
        <v>10</v>
      </c>
      <c r="AK63" s="85"/>
      <c r="AL63" s="85"/>
      <c r="AM63" s="85"/>
      <c r="AN63" s="86">
        <v>10</v>
      </c>
      <c r="AO63" s="87"/>
      <c r="AP63" s="85"/>
      <c r="AQ63" s="85"/>
      <c r="AR63" s="87"/>
      <c r="AS63" s="85"/>
      <c r="AT63" s="85"/>
      <c r="AU63" s="87"/>
      <c r="AV63" s="85"/>
      <c r="AW63" s="85"/>
      <c r="AX63" s="85">
        <v>10</v>
      </c>
      <c r="AY63" s="87">
        <v>10</v>
      </c>
      <c r="AZ63" s="85"/>
      <c r="BA63" s="88">
        <v>2</v>
      </c>
    </row>
    <row r="64" spans="2:53" ht="48" thickBot="1">
      <c r="B64" s="186">
        <v>18</v>
      </c>
      <c r="C64" s="16" t="s">
        <v>443</v>
      </c>
      <c r="D64" s="13" t="s">
        <v>21</v>
      </c>
      <c r="E64" s="138">
        <v>4</v>
      </c>
      <c r="F64" s="121">
        <f>SUM(G64:L64)</f>
        <v>40</v>
      </c>
      <c r="G64" s="123"/>
      <c r="H64" s="123"/>
      <c r="I64" s="123"/>
      <c r="J64" s="123"/>
      <c r="K64" s="131">
        <v>40</v>
      </c>
      <c r="L64" s="124"/>
      <c r="M64" s="123"/>
      <c r="N64" s="123" t="s">
        <v>56</v>
      </c>
      <c r="O64" s="124"/>
      <c r="P64" s="123"/>
      <c r="Q64" s="123">
        <v>4</v>
      </c>
      <c r="R64" s="124"/>
      <c r="S64" s="123"/>
      <c r="T64" s="123"/>
      <c r="U64" s="123"/>
      <c r="V64" s="124">
        <v>40</v>
      </c>
      <c r="W64" s="126"/>
      <c r="X64" s="129">
        <v>4</v>
      </c>
      <c r="AE64" s="186"/>
      <c r="AF64" s="82"/>
      <c r="AG64" s="83"/>
      <c r="AH64" s="84"/>
      <c r="AI64" s="83"/>
      <c r="AJ64" s="85"/>
      <c r="AK64" s="85"/>
      <c r="AL64" s="85"/>
      <c r="AM64" s="85"/>
      <c r="AN64" s="86"/>
      <c r="AO64" s="87"/>
      <c r="AP64" s="85"/>
      <c r="AQ64" s="85"/>
      <c r="AR64" s="87"/>
      <c r="AS64" s="85"/>
      <c r="AT64" s="85"/>
      <c r="AU64" s="87"/>
      <c r="AV64" s="85"/>
      <c r="AW64" s="85"/>
      <c r="AX64" s="85"/>
      <c r="AY64" s="87"/>
      <c r="AZ64" s="85"/>
      <c r="BA64" s="88"/>
    </row>
    <row r="65" spans="2:53" ht="15" customHeight="1" thickBot="1">
      <c r="B65" s="186">
        <v>19</v>
      </c>
      <c r="C65" s="29" t="s">
        <v>322</v>
      </c>
      <c r="D65" s="45" t="s">
        <v>21</v>
      </c>
      <c r="E65" s="121" t="s">
        <v>440</v>
      </c>
      <c r="F65" s="132">
        <f>SUM(G65:L65)</f>
        <v>160</v>
      </c>
      <c r="G65" s="133"/>
      <c r="H65" s="133"/>
      <c r="I65" s="133"/>
      <c r="J65" s="133"/>
      <c r="K65" s="133"/>
      <c r="L65" s="135">
        <v>160</v>
      </c>
      <c r="M65" s="133"/>
      <c r="N65" s="133" t="s">
        <v>56</v>
      </c>
      <c r="O65" s="135"/>
      <c r="P65" s="133"/>
      <c r="Q65" s="133">
        <v>4</v>
      </c>
      <c r="R65" s="135"/>
      <c r="S65" s="155"/>
      <c r="T65" s="133">
        <v>160</v>
      </c>
      <c r="U65" s="133"/>
      <c r="V65" s="189"/>
      <c r="W65" s="190">
        <v>4</v>
      </c>
      <c r="X65" s="129"/>
      <c r="AE65" s="186">
        <v>18</v>
      </c>
      <c r="AF65" s="182" t="s">
        <v>142</v>
      </c>
      <c r="AG65" s="13" t="s">
        <v>134</v>
      </c>
      <c r="AH65" s="13">
        <v>4</v>
      </c>
      <c r="AI65" s="13">
        <f t="shared" si="7"/>
        <v>40</v>
      </c>
      <c r="AJ65" s="14"/>
      <c r="AK65" s="14"/>
      <c r="AL65" s="14"/>
      <c r="AM65" s="14"/>
      <c r="AN65" s="24">
        <v>40</v>
      </c>
      <c r="AO65" s="15"/>
      <c r="AP65" s="14"/>
      <c r="AQ65" s="14"/>
      <c r="AR65" s="15"/>
      <c r="AS65" s="14"/>
      <c r="AT65" s="14"/>
      <c r="AU65" s="15"/>
      <c r="AV65" s="14"/>
      <c r="AW65" s="14"/>
      <c r="AX65" s="14"/>
      <c r="AY65" s="15">
        <v>40</v>
      </c>
      <c r="AZ65" s="14"/>
      <c r="BA65" s="21">
        <v>4</v>
      </c>
    </row>
    <row r="66" spans="2:53" ht="16.5" thickBot="1">
      <c r="B66" s="769" t="s">
        <v>22</v>
      </c>
      <c r="C66" s="770"/>
      <c r="D66" s="770"/>
      <c r="E66" s="771"/>
      <c r="F66" s="772">
        <f t="shared" ref="F66:L66" si="8">SUM(F47:F65)</f>
        <v>580</v>
      </c>
      <c r="G66" s="89">
        <f t="shared" si="8"/>
        <v>130</v>
      </c>
      <c r="H66" s="89">
        <f t="shared" si="8"/>
        <v>90</v>
      </c>
      <c r="I66" s="89">
        <f t="shared" si="8"/>
        <v>0</v>
      </c>
      <c r="J66" s="89">
        <f t="shared" si="8"/>
        <v>20</v>
      </c>
      <c r="K66" s="89">
        <f t="shared" si="8"/>
        <v>180</v>
      </c>
      <c r="L66" s="89">
        <f t="shared" si="8"/>
        <v>160</v>
      </c>
      <c r="M66" s="772"/>
      <c r="N66" s="772"/>
      <c r="O66" s="772"/>
      <c r="P66" s="772">
        <f>SUM(P46:P65)</f>
        <v>26</v>
      </c>
      <c r="Q66" s="772">
        <f>SUM(Q46:Q65)</f>
        <v>31</v>
      </c>
      <c r="R66" s="772">
        <f>SUM(R46:R65)</f>
        <v>3</v>
      </c>
      <c r="S66" s="89">
        <f t="shared" ref="S66:V66" si="9">SUM(S47:S65)</f>
        <v>70</v>
      </c>
      <c r="T66" s="89"/>
      <c r="U66" s="89">
        <f t="shared" si="9"/>
        <v>60</v>
      </c>
      <c r="V66" s="89">
        <f t="shared" si="9"/>
        <v>150</v>
      </c>
      <c r="W66" s="89">
        <v>30</v>
      </c>
      <c r="X66" s="89">
        <v>30</v>
      </c>
      <c r="AE66" s="830" t="s">
        <v>22</v>
      </c>
      <c r="AF66" s="831"/>
      <c r="AG66" s="831"/>
      <c r="AH66" s="832"/>
      <c r="AI66" s="833">
        <f t="shared" ref="AI66:AR66" si="10">SUM(AI47:AI65)</f>
        <v>400</v>
      </c>
      <c r="AJ66" s="9">
        <f t="shared" si="10"/>
        <v>120</v>
      </c>
      <c r="AK66" s="9">
        <f t="shared" si="10"/>
        <v>90</v>
      </c>
      <c r="AL66" s="9">
        <f t="shared" si="10"/>
        <v>0</v>
      </c>
      <c r="AM66" s="9">
        <f t="shared" si="10"/>
        <v>20</v>
      </c>
      <c r="AN66" s="9">
        <f t="shared" si="10"/>
        <v>170</v>
      </c>
      <c r="AO66" s="9">
        <f t="shared" si="10"/>
        <v>0</v>
      </c>
      <c r="AP66" s="833">
        <f t="shared" si="10"/>
        <v>0</v>
      </c>
      <c r="AQ66" s="833">
        <f t="shared" si="10"/>
        <v>0</v>
      </c>
      <c r="AR66" s="833">
        <f t="shared" si="10"/>
        <v>0</v>
      </c>
      <c r="AS66" s="833">
        <f>SUM(AS46:AS65)</f>
        <v>0</v>
      </c>
      <c r="AT66" s="833">
        <f>SUM(AT46:AT65)</f>
        <v>0</v>
      </c>
      <c r="AU66" s="833">
        <f>SUM(AU46:AU65)</f>
        <v>0</v>
      </c>
      <c r="AV66" s="9">
        <f t="shared" ref="AV66:BA66" si="11">SUM(AV47:AV65)</f>
        <v>60</v>
      </c>
      <c r="AW66" s="9">
        <f t="shared" si="11"/>
        <v>130</v>
      </c>
      <c r="AX66" s="9">
        <f t="shared" si="11"/>
        <v>60</v>
      </c>
      <c r="AY66" s="9">
        <f t="shared" si="11"/>
        <v>150</v>
      </c>
      <c r="AZ66" s="9">
        <f t="shared" si="11"/>
        <v>30</v>
      </c>
      <c r="BA66" s="9">
        <f t="shared" si="11"/>
        <v>30</v>
      </c>
    </row>
    <row r="67" spans="2:53" ht="16.5" thickBot="1">
      <c r="B67" s="775" t="s">
        <v>35</v>
      </c>
      <c r="C67" s="776"/>
      <c r="D67" s="776"/>
      <c r="E67" s="777"/>
      <c r="F67" s="773"/>
      <c r="G67" s="723">
        <f>SUM(G66:L66)</f>
        <v>580</v>
      </c>
      <c r="H67" s="850"/>
      <c r="I67" s="850"/>
      <c r="J67" s="850"/>
      <c r="K67" s="850"/>
      <c r="L67" s="851"/>
      <c r="M67" s="773"/>
      <c r="N67" s="773"/>
      <c r="O67" s="773"/>
      <c r="P67" s="774"/>
      <c r="Q67" s="774"/>
      <c r="R67" s="774"/>
      <c r="S67" s="748">
        <f>SUM(S66:T66)</f>
        <v>70</v>
      </c>
      <c r="T67" s="750"/>
      <c r="U67" s="748">
        <f>SUM(U66:V66)</f>
        <v>210</v>
      </c>
      <c r="V67" s="750"/>
      <c r="W67" s="723" t="s">
        <v>23</v>
      </c>
      <c r="X67" s="724"/>
      <c r="AE67" s="836" t="s">
        <v>35</v>
      </c>
      <c r="AF67" s="837"/>
      <c r="AG67" s="837"/>
      <c r="AH67" s="838"/>
      <c r="AI67" s="834"/>
      <c r="AJ67" s="839"/>
      <c r="AK67" s="841">
        <f>SUM(AJ66:AO66)</f>
        <v>400</v>
      </c>
      <c r="AL67" s="842"/>
      <c r="AM67" s="842"/>
      <c r="AN67" s="842"/>
      <c r="AO67" s="843"/>
      <c r="AP67" s="834"/>
      <c r="AQ67" s="834"/>
      <c r="AR67" s="834"/>
      <c r="AS67" s="835"/>
      <c r="AT67" s="835"/>
      <c r="AU67" s="835"/>
      <c r="AV67" s="740">
        <f>SUM(AV66:AW66)</f>
        <v>190</v>
      </c>
      <c r="AW67" s="741"/>
      <c r="AX67" s="740">
        <f>SUM(AX66:AY66)</f>
        <v>210</v>
      </c>
      <c r="AY67" s="741"/>
      <c r="AZ67" s="841" t="s">
        <v>23</v>
      </c>
      <c r="BA67" s="843"/>
    </row>
    <row r="68" spans="2:53" ht="16.5" thickBot="1">
      <c r="B68" s="778"/>
      <c r="C68" s="779"/>
      <c r="D68" s="779"/>
      <c r="E68" s="780"/>
      <c r="F68" s="774"/>
      <c r="G68" s="852"/>
      <c r="H68" s="853"/>
      <c r="I68" s="853"/>
      <c r="J68" s="853"/>
      <c r="K68" s="853"/>
      <c r="L68" s="854"/>
      <c r="M68" s="774"/>
      <c r="N68" s="774"/>
      <c r="O68" s="774"/>
      <c r="P68" s="748">
        <f>SUM(P66:R67)</f>
        <v>60</v>
      </c>
      <c r="Q68" s="749"/>
      <c r="R68" s="750"/>
      <c r="S68" s="748">
        <f>SUM(S67:V67)</f>
        <v>280</v>
      </c>
      <c r="T68" s="749"/>
      <c r="U68" s="749"/>
      <c r="V68" s="750"/>
      <c r="W68" s="727">
        <f>SUM(W66:X66)</f>
        <v>60</v>
      </c>
      <c r="X68" s="728"/>
      <c r="AE68" s="847"/>
      <c r="AF68" s="848"/>
      <c r="AG68" s="848"/>
      <c r="AH68" s="849"/>
      <c r="AI68" s="835"/>
      <c r="AJ68" s="840"/>
      <c r="AK68" s="844"/>
      <c r="AL68" s="845"/>
      <c r="AM68" s="845"/>
      <c r="AN68" s="845"/>
      <c r="AO68" s="846"/>
      <c r="AP68" s="835"/>
      <c r="AQ68" s="835"/>
      <c r="AR68" s="835"/>
      <c r="AS68" s="740">
        <f>SUM(AS66:AU67)</f>
        <v>0</v>
      </c>
      <c r="AT68" s="751"/>
      <c r="AU68" s="741"/>
      <c r="AV68" s="740">
        <f>SUM(AV67:AY67)</f>
        <v>400</v>
      </c>
      <c r="AW68" s="751"/>
      <c r="AX68" s="751"/>
      <c r="AY68" s="741"/>
      <c r="AZ68" s="844">
        <f>SUM(AZ66:BA66)</f>
        <v>60</v>
      </c>
      <c r="BA68" s="846"/>
    </row>
    <row r="69" spans="2:53" ht="117" customHeight="1">
      <c r="B69" s="113"/>
      <c r="C69" s="113"/>
      <c r="D69" s="113"/>
      <c r="E69" s="113"/>
      <c r="F69" s="183"/>
      <c r="G69" s="11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AE69" s="114"/>
      <c r="AF69" s="114"/>
      <c r="AG69" s="114"/>
      <c r="AH69" s="114"/>
      <c r="AI69" s="115"/>
      <c r="AJ69" s="114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</row>
    <row r="70" spans="2:53">
      <c r="C70" s="108" t="s">
        <v>24</v>
      </c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AF70" s="8" t="s">
        <v>24</v>
      </c>
    </row>
    <row r="71" spans="2:53">
      <c r="C71" s="108" t="s">
        <v>25</v>
      </c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AF71" s="8" t="s">
        <v>25</v>
      </c>
    </row>
    <row r="72" spans="2:53" ht="18" customHeight="1">
      <c r="C72" s="8" t="s">
        <v>26</v>
      </c>
      <c r="D72" s="804" t="s">
        <v>313</v>
      </c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  <c r="AF72" s="8" t="s">
        <v>26</v>
      </c>
      <c r="AG72" s="806" t="s">
        <v>310</v>
      </c>
      <c r="AH72" s="806"/>
      <c r="AI72" s="806"/>
      <c r="AJ72" s="806"/>
      <c r="AK72" s="806"/>
      <c r="AL72" s="806"/>
      <c r="AM72" s="806"/>
      <c r="AN72" s="806"/>
      <c r="AO72" s="806"/>
      <c r="AP72" s="806"/>
      <c r="AQ72" s="806"/>
      <c r="AR72" s="806"/>
      <c r="AS72" s="806"/>
      <c r="AT72" s="806"/>
      <c r="AU72" s="806"/>
      <c r="AV72" s="806"/>
      <c r="AW72" s="806"/>
      <c r="AX72" s="806"/>
      <c r="AY72" s="806"/>
      <c r="AZ72" s="806"/>
      <c r="BA72" s="806"/>
    </row>
    <row r="73" spans="2:53" ht="18.75" customHeight="1" thickBot="1">
      <c r="C73" s="81" t="s">
        <v>432</v>
      </c>
      <c r="D73" s="806" t="s">
        <v>312</v>
      </c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  <c r="AF73" s="81" t="s">
        <v>433</v>
      </c>
      <c r="AG73" s="806" t="s">
        <v>105</v>
      </c>
      <c r="AH73" s="806"/>
      <c r="AI73" s="806"/>
      <c r="AJ73" s="806"/>
      <c r="AK73" s="806"/>
      <c r="AL73" s="806"/>
      <c r="AM73" s="806"/>
      <c r="AN73" s="806"/>
      <c r="AO73" s="806"/>
      <c r="AP73" s="806"/>
      <c r="AQ73" s="806"/>
      <c r="AR73" s="806"/>
      <c r="AS73" s="806"/>
      <c r="AT73" s="806"/>
      <c r="AU73" s="806"/>
      <c r="AV73" s="806"/>
      <c r="AW73" s="806"/>
      <c r="AX73" s="806"/>
      <c r="AY73" s="806"/>
      <c r="AZ73" s="806"/>
      <c r="BA73" s="806"/>
    </row>
    <row r="74" spans="2:53" ht="15.75" customHeight="1">
      <c r="B74" s="720" t="s">
        <v>94</v>
      </c>
      <c r="C74" s="720" t="s">
        <v>95</v>
      </c>
      <c r="D74" s="807" t="s">
        <v>28</v>
      </c>
      <c r="E74" s="808"/>
      <c r="F74" s="723" t="s">
        <v>93</v>
      </c>
      <c r="G74" s="729"/>
      <c r="H74" s="729"/>
      <c r="I74" s="729"/>
      <c r="J74" s="729"/>
      <c r="K74" s="729"/>
      <c r="L74" s="729"/>
      <c r="M74" s="729"/>
      <c r="N74" s="729"/>
      <c r="O74" s="724"/>
      <c r="P74" s="723" t="s">
        <v>92</v>
      </c>
      <c r="Q74" s="732"/>
      <c r="R74" s="733"/>
      <c r="S74" s="723" t="s">
        <v>0</v>
      </c>
      <c r="T74" s="729"/>
      <c r="U74" s="729"/>
      <c r="V74" s="724"/>
      <c r="W74" s="723" t="s">
        <v>1</v>
      </c>
      <c r="X74" s="724"/>
      <c r="AE74" s="720" t="s">
        <v>94</v>
      </c>
      <c r="AF74" s="720" t="s">
        <v>95</v>
      </c>
      <c r="AG74" s="807" t="s">
        <v>28</v>
      </c>
      <c r="AH74" s="808"/>
      <c r="AI74" s="723" t="s">
        <v>93</v>
      </c>
      <c r="AJ74" s="729"/>
      <c r="AK74" s="729"/>
      <c r="AL74" s="729"/>
      <c r="AM74" s="729"/>
      <c r="AN74" s="729"/>
      <c r="AO74" s="729"/>
      <c r="AP74" s="729"/>
      <c r="AQ74" s="729"/>
      <c r="AR74" s="724"/>
      <c r="AS74" s="723" t="s">
        <v>92</v>
      </c>
      <c r="AT74" s="732"/>
      <c r="AU74" s="733"/>
      <c r="AV74" s="723" t="s">
        <v>0</v>
      </c>
      <c r="AW74" s="729"/>
      <c r="AX74" s="729"/>
      <c r="AY74" s="724"/>
      <c r="AZ74" s="723" t="s">
        <v>1</v>
      </c>
      <c r="BA74" s="724"/>
    </row>
    <row r="75" spans="2:53" ht="15.75" customHeight="1">
      <c r="B75" s="721"/>
      <c r="C75" s="721"/>
      <c r="D75" s="809"/>
      <c r="E75" s="810"/>
      <c r="F75" s="725"/>
      <c r="G75" s="730"/>
      <c r="H75" s="730"/>
      <c r="I75" s="730"/>
      <c r="J75" s="730"/>
      <c r="K75" s="730"/>
      <c r="L75" s="730"/>
      <c r="M75" s="730"/>
      <c r="N75" s="730"/>
      <c r="O75" s="726"/>
      <c r="P75" s="734"/>
      <c r="Q75" s="735"/>
      <c r="R75" s="736"/>
      <c r="S75" s="725"/>
      <c r="T75" s="730"/>
      <c r="U75" s="730"/>
      <c r="V75" s="726"/>
      <c r="W75" s="725"/>
      <c r="X75" s="726"/>
      <c r="AE75" s="721"/>
      <c r="AF75" s="721"/>
      <c r="AG75" s="809"/>
      <c r="AH75" s="810"/>
      <c r="AI75" s="725"/>
      <c r="AJ75" s="730"/>
      <c r="AK75" s="730"/>
      <c r="AL75" s="730"/>
      <c r="AM75" s="730"/>
      <c r="AN75" s="730"/>
      <c r="AO75" s="730"/>
      <c r="AP75" s="730"/>
      <c r="AQ75" s="730"/>
      <c r="AR75" s="726"/>
      <c r="AS75" s="734"/>
      <c r="AT75" s="735"/>
      <c r="AU75" s="736"/>
      <c r="AV75" s="725"/>
      <c r="AW75" s="730"/>
      <c r="AX75" s="730"/>
      <c r="AY75" s="726"/>
      <c r="AZ75" s="725"/>
      <c r="BA75" s="726"/>
    </row>
    <row r="76" spans="2:53" ht="16.5" customHeight="1" thickBot="1">
      <c r="B76" s="721"/>
      <c r="C76" s="721"/>
      <c r="D76" s="811"/>
      <c r="E76" s="812"/>
      <c r="F76" s="727"/>
      <c r="G76" s="731"/>
      <c r="H76" s="731"/>
      <c r="I76" s="731"/>
      <c r="J76" s="731"/>
      <c r="K76" s="731"/>
      <c r="L76" s="731"/>
      <c r="M76" s="731"/>
      <c r="N76" s="731"/>
      <c r="O76" s="728"/>
      <c r="P76" s="737"/>
      <c r="Q76" s="738"/>
      <c r="R76" s="739"/>
      <c r="S76" s="727"/>
      <c r="T76" s="731"/>
      <c r="U76" s="731"/>
      <c r="V76" s="728"/>
      <c r="W76" s="727"/>
      <c r="X76" s="728"/>
      <c r="AE76" s="721"/>
      <c r="AF76" s="721"/>
      <c r="AG76" s="811"/>
      <c r="AH76" s="812"/>
      <c r="AI76" s="727"/>
      <c r="AJ76" s="731"/>
      <c r="AK76" s="731"/>
      <c r="AL76" s="731"/>
      <c r="AM76" s="731"/>
      <c r="AN76" s="731"/>
      <c r="AO76" s="731"/>
      <c r="AP76" s="731"/>
      <c r="AQ76" s="731"/>
      <c r="AR76" s="728"/>
      <c r="AS76" s="737"/>
      <c r="AT76" s="738"/>
      <c r="AU76" s="739"/>
      <c r="AV76" s="727"/>
      <c r="AW76" s="731"/>
      <c r="AX76" s="731"/>
      <c r="AY76" s="728"/>
      <c r="AZ76" s="727"/>
      <c r="BA76" s="728"/>
    </row>
    <row r="77" spans="2:53" ht="16.5" customHeight="1" thickBot="1">
      <c r="B77" s="721"/>
      <c r="C77" s="721"/>
      <c r="D77" s="743" t="s">
        <v>16</v>
      </c>
      <c r="E77" s="743" t="s">
        <v>17</v>
      </c>
      <c r="F77" s="745" t="s">
        <v>2</v>
      </c>
      <c r="G77" s="748" t="s">
        <v>90</v>
      </c>
      <c r="H77" s="749"/>
      <c r="I77" s="749"/>
      <c r="J77" s="749"/>
      <c r="K77" s="749"/>
      <c r="L77" s="750"/>
      <c r="M77" s="748" t="s">
        <v>91</v>
      </c>
      <c r="N77" s="749"/>
      <c r="O77" s="750"/>
      <c r="P77" s="745" t="s">
        <v>3</v>
      </c>
      <c r="Q77" s="745" t="s">
        <v>4</v>
      </c>
      <c r="R77" s="745" t="s">
        <v>5</v>
      </c>
      <c r="S77" s="740" t="s">
        <v>44</v>
      </c>
      <c r="T77" s="751"/>
      <c r="U77" s="751"/>
      <c r="V77" s="741"/>
      <c r="W77" s="740" t="s">
        <v>44</v>
      </c>
      <c r="X77" s="741"/>
      <c r="AE77" s="721"/>
      <c r="AF77" s="721"/>
      <c r="AG77" s="743" t="s">
        <v>16</v>
      </c>
      <c r="AH77" s="743" t="s">
        <v>17</v>
      </c>
      <c r="AI77" s="745" t="s">
        <v>2</v>
      </c>
      <c r="AJ77" s="748" t="s">
        <v>90</v>
      </c>
      <c r="AK77" s="749"/>
      <c r="AL77" s="749"/>
      <c r="AM77" s="749"/>
      <c r="AN77" s="749"/>
      <c r="AO77" s="750"/>
      <c r="AP77" s="748" t="s">
        <v>91</v>
      </c>
      <c r="AQ77" s="749"/>
      <c r="AR77" s="750"/>
      <c r="AS77" s="745" t="s">
        <v>3</v>
      </c>
      <c r="AT77" s="745" t="s">
        <v>4</v>
      </c>
      <c r="AU77" s="745" t="s">
        <v>5</v>
      </c>
      <c r="AV77" s="740" t="s">
        <v>44</v>
      </c>
      <c r="AW77" s="751"/>
      <c r="AX77" s="751"/>
      <c r="AY77" s="741"/>
      <c r="AZ77" s="740" t="s">
        <v>44</v>
      </c>
      <c r="BA77" s="741"/>
    </row>
    <row r="78" spans="2:53" ht="16.5" customHeight="1" thickBot="1">
      <c r="B78" s="721"/>
      <c r="C78" s="721"/>
      <c r="D78" s="744"/>
      <c r="E78" s="744"/>
      <c r="F78" s="746"/>
      <c r="G78" s="745" t="s">
        <v>7</v>
      </c>
      <c r="H78" s="745" t="s">
        <v>8</v>
      </c>
      <c r="I78" s="745" t="s">
        <v>9</v>
      </c>
      <c r="J78" s="745" t="s">
        <v>10</v>
      </c>
      <c r="K78" s="745" t="s">
        <v>11</v>
      </c>
      <c r="L78" s="745" t="s">
        <v>12</v>
      </c>
      <c r="M78" s="745" t="s">
        <v>3</v>
      </c>
      <c r="N78" s="745" t="s">
        <v>4</v>
      </c>
      <c r="O78" s="745" t="s">
        <v>5</v>
      </c>
      <c r="P78" s="746"/>
      <c r="Q78" s="746"/>
      <c r="R78" s="746"/>
      <c r="S78" s="813" t="s">
        <v>42</v>
      </c>
      <c r="T78" s="814"/>
      <c r="U78" s="813" t="s">
        <v>43</v>
      </c>
      <c r="V78" s="819"/>
      <c r="W78" s="786" t="s">
        <v>15</v>
      </c>
      <c r="X78" s="787"/>
      <c r="AE78" s="721"/>
      <c r="AF78" s="721"/>
      <c r="AG78" s="744"/>
      <c r="AH78" s="744"/>
      <c r="AI78" s="746"/>
      <c r="AJ78" s="745" t="s">
        <v>7</v>
      </c>
      <c r="AK78" s="745" t="s">
        <v>8</v>
      </c>
      <c r="AL78" s="745" t="s">
        <v>9</v>
      </c>
      <c r="AM78" s="745" t="s">
        <v>10</v>
      </c>
      <c r="AN78" s="745" t="s">
        <v>11</v>
      </c>
      <c r="AO78" s="745" t="s">
        <v>12</v>
      </c>
      <c r="AP78" s="745" t="s">
        <v>3</v>
      </c>
      <c r="AQ78" s="745" t="s">
        <v>4</v>
      </c>
      <c r="AR78" s="745" t="s">
        <v>5</v>
      </c>
      <c r="AS78" s="746"/>
      <c r="AT78" s="746"/>
      <c r="AU78" s="746"/>
      <c r="AV78" s="813" t="s">
        <v>42</v>
      </c>
      <c r="AW78" s="814"/>
      <c r="AX78" s="813" t="s">
        <v>43</v>
      </c>
      <c r="AY78" s="819"/>
      <c r="AZ78" s="786" t="s">
        <v>176</v>
      </c>
      <c r="BA78" s="825"/>
    </row>
    <row r="79" spans="2:53" ht="16.5" thickBot="1">
      <c r="B79" s="721"/>
      <c r="C79" s="721"/>
      <c r="D79" s="744"/>
      <c r="E79" s="744"/>
      <c r="F79" s="746"/>
      <c r="G79" s="746"/>
      <c r="H79" s="746"/>
      <c r="I79" s="746"/>
      <c r="J79" s="746"/>
      <c r="K79" s="746"/>
      <c r="L79" s="746"/>
      <c r="M79" s="746"/>
      <c r="N79" s="746"/>
      <c r="O79" s="746"/>
      <c r="P79" s="746"/>
      <c r="Q79" s="746"/>
      <c r="R79" s="746"/>
      <c r="S79" s="815"/>
      <c r="T79" s="816"/>
      <c r="U79" s="820"/>
      <c r="V79" s="821"/>
      <c r="W79" s="788"/>
      <c r="X79" s="789"/>
      <c r="AE79" s="721"/>
      <c r="AF79" s="721"/>
      <c r="AG79" s="744"/>
      <c r="AH79" s="744"/>
      <c r="AI79" s="746"/>
      <c r="AJ79" s="746"/>
      <c r="AK79" s="746"/>
      <c r="AL79" s="746"/>
      <c r="AM79" s="746"/>
      <c r="AN79" s="746"/>
      <c r="AO79" s="746"/>
      <c r="AP79" s="746"/>
      <c r="AQ79" s="746"/>
      <c r="AR79" s="746"/>
      <c r="AS79" s="746"/>
      <c r="AT79" s="746"/>
      <c r="AU79" s="746"/>
      <c r="AV79" s="815"/>
      <c r="AW79" s="816"/>
      <c r="AX79" s="820"/>
      <c r="AY79" s="821"/>
      <c r="AZ79" s="826"/>
      <c r="BA79" s="827"/>
    </row>
    <row r="80" spans="2:53" ht="16.5" thickBot="1">
      <c r="B80" s="721"/>
      <c r="C80" s="721"/>
      <c r="D80" s="744"/>
      <c r="E80" s="744"/>
      <c r="F80" s="746"/>
      <c r="G80" s="746"/>
      <c r="H80" s="746"/>
      <c r="I80" s="746"/>
      <c r="J80" s="746"/>
      <c r="K80" s="746"/>
      <c r="L80" s="746"/>
      <c r="M80" s="746"/>
      <c r="N80" s="746"/>
      <c r="O80" s="746"/>
      <c r="P80" s="746"/>
      <c r="Q80" s="746"/>
      <c r="R80" s="746"/>
      <c r="S80" s="815"/>
      <c r="T80" s="816"/>
      <c r="U80" s="820"/>
      <c r="V80" s="821"/>
      <c r="W80" s="788"/>
      <c r="X80" s="789"/>
      <c r="AE80" s="721"/>
      <c r="AF80" s="721"/>
      <c r="AG80" s="744"/>
      <c r="AH80" s="744"/>
      <c r="AI80" s="746"/>
      <c r="AJ80" s="746"/>
      <c r="AK80" s="746"/>
      <c r="AL80" s="746"/>
      <c r="AM80" s="746"/>
      <c r="AN80" s="746"/>
      <c r="AO80" s="746"/>
      <c r="AP80" s="746"/>
      <c r="AQ80" s="746"/>
      <c r="AR80" s="746"/>
      <c r="AS80" s="746"/>
      <c r="AT80" s="746"/>
      <c r="AU80" s="746"/>
      <c r="AV80" s="815"/>
      <c r="AW80" s="816"/>
      <c r="AX80" s="820"/>
      <c r="AY80" s="821"/>
      <c r="AZ80" s="826"/>
      <c r="BA80" s="827"/>
    </row>
    <row r="81" spans="2:57" ht="16.5" thickBot="1">
      <c r="B81" s="721"/>
      <c r="C81" s="721"/>
      <c r="D81" s="744"/>
      <c r="E81" s="744"/>
      <c r="F81" s="746"/>
      <c r="G81" s="746"/>
      <c r="H81" s="746"/>
      <c r="I81" s="746"/>
      <c r="J81" s="746"/>
      <c r="K81" s="746"/>
      <c r="L81" s="746"/>
      <c r="M81" s="746"/>
      <c r="N81" s="746"/>
      <c r="O81" s="746"/>
      <c r="P81" s="746"/>
      <c r="Q81" s="746"/>
      <c r="R81" s="746"/>
      <c r="S81" s="817"/>
      <c r="T81" s="818"/>
      <c r="U81" s="822"/>
      <c r="V81" s="823"/>
      <c r="W81" s="790"/>
      <c r="X81" s="791"/>
      <c r="AE81" s="721"/>
      <c r="AF81" s="721"/>
      <c r="AG81" s="744"/>
      <c r="AH81" s="744"/>
      <c r="AI81" s="746"/>
      <c r="AJ81" s="746"/>
      <c r="AK81" s="746"/>
      <c r="AL81" s="746"/>
      <c r="AM81" s="746"/>
      <c r="AN81" s="746"/>
      <c r="AO81" s="746"/>
      <c r="AP81" s="746"/>
      <c r="AQ81" s="746"/>
      <c r="AR81" s="746"/>
      <c r="AS81" s="746"/>
      <c r="AT81" s="746"/>
      <c r="AU81" s="746"/>
      <c r="AV81" s="817"/>
      <c r="AW81" s="818"/>
      <c r="AX81" s="822"/>
      <c r="AY81" s="823"/>
      <c r="AZ81" s="828"/>
      <c r="BA81" s="829"/>
    </row>
    <row r="82" spans="2:57" ht="16.5" thickBot="1">
      <c r="B82" s="722"/>
      <c r="C82" s="722"/>
      <c r="D82" s="744"/>
      <c r="E82" s="744"/>
      <c r="F82" s="747"/>
      <c r="G82" s="747"/>
      <c r="H82" s="747"/>
      <c r="I82" s="747"/>
      <c r="J82" s="747"/>
      <c r="K82" s="747"/>
      <c r="L82" s="747"/>
      <c r="M82" s="747"/>
      <c r="N82" s="747"/>
      <c r="O82" s="747"/>
      <c r="P82" s="747"/>
      <c r="Q82" s="747"/>
      <c r="R82" s="747"/>
      <c r="S82" s="11" t="s">
        <v>18</v>
      </c>
      <c r="T82" s="11" t="s">
        <v>19</v>
      </c>
      <c r="U82" s="11" t="s">
        <v>18</v>
      </c>
      <c r="V82" s="11" t="s">
        <v>19</v>
      </c>
      <c r="W82" s="11" t="s">
        <v>434</v>
      </c>
      <c r="X82" s="23" t="s">
        <v>136</v>
      </c>
      <c r="AE82" s="722"/>
      <c r="AF82" s="722"/>
      <c r="AG82" s="744"/>
      <c r="AH82" s="744"/>
      <c r="AI82" s="747"/>
      <c r="AJ82" s="747"/>
      <c r="AK82" s="747"/>
      <c r="AL82" s="747"/>
      <c r="AM82" s="747"/>
      <c r="AN82" s="747"/>
      <c r="AO82" s="747"/>
      <c r="AP82" s="747"/>
      <c r="AQ82" s="747"/>
      <c r="AR82" s="747"/>
      <c r="AS82" s="747"/>
      <c r="AT82" s="747"/>
      <c r="AU82" s="747"/>
      <c r="AV82" s="11" t="s">
        <v>18</v>
      </c>
      <c r="AW82" s="11" t="s">
        <v>19</v>
      </c>
      <c r="AX82" s="11" t="s">
        <v>18</v>
      </c>
      <c r="AY82" s="11" t="s">
        <v>19</v>
      </c>
      <c r="AZ82" s="11" t="s">
        <v>434</v>
      </c>
      <c r="BA82" s="23" t="s">
        <v>136</v>
      </c>
    </row>
    <row r="83" spans="2:57" ht="19.5" customHeight="1" thickBot="1">
      <c r="B83" s="186">
        <v>1</v>
      </c>
      <c r="C83" s="140" t="s">
        <v>40</v>
      </c>
      <c r="D83" s="13" t="s">
        <v>55</v>
      </c>
      <c r="E83" s="121" t="s">
        <v>244</v>
      </c>
      <c r="F83" s="121">
        <f t="shared" ref="F83:F90" si="12">SUM(G83:L83)</f>
        <v>30</v>
      </c>
      <c r="G83" s="123"/>
      <c r="H83" s="123"/>
      <c r="I83" s="123"/>
      <c r="J83" s="123"/>
      <c r="K83" s="126">
        <v>30</v>
      </c>
      <c r="L83" s="139"/>
      <c r="M83" s="126" t="s">
        <v>56</v>
      </c>
      <c r="N83" s="126"/>
      <c r="O83" s="139"/>
      <c r="P83" s="126">
        <v>6</v>
      </c>
      <c r="Q83" s="126"/>
      <c r="R83" s="139"/>
      <c r="S83" s="126"/>
      <c r="T83" s="126">
        <v>30</v>
      </c>
      <c r="U83" s="126"/>
      <c r="V83" s="139"/>
      <c r="W83" s="126">
        <v>6</v>
      </c>
      <c r="X83" s="139"/>
      <c r="AE83" s="186">
        <v>1</v>
      </c>
      <c r="AF83" s="80" t="s">
        <v>40</v>
      </c>
      <c r="AG83" s="13" t="s">
        <v>184</v>
      </c>
      <c r="AH83" s="13" t="s">
        <v>244</v>
      </c>
      <c r="AI83" s="13">
        <f t="shared" ref="AI83:AI90" si="13">SUM(AJ83:AO83)</f>
        <v>30</v>
      </c>
      <c r="AJ83" s="14"/>
      <c r="AK83" s="14"/>
      <c r="AL83" s="14"/>
      <c r="AM83" s="14"/>
      <c r="AN83" s="25">
        <v>30</v>
      </c>
      <c r="AO83" s="15"/>
      <c r="AP83" s="14"/>
      <c r="AQ83" s="14"/>
      <c r="AR83" s="15"/>
      <c r="AS83" s="14"/>
      <c r="AT83" s="14"/>
      <c r="AU83" s="15"/>
      <c r="AV83" s="14"/>
      <c r="AW83" s="14">
        <v>30</v>
      </c>
      <c r="AX83" s="14"/>
      <c r="AY83" s="15"/>
      <c r="AZ83" s="14">
        <v>6</v>
      </c>
      <c r="BA83" s="15"/>
    </row>
    <row r="84" spans="2:57" ht="19.5" customHeight="1" thickBot="1">
      <c r="B84" s="186">
        <v>2</v>
      </c>
      <c r="C84" s="28" t="s">
        <v>41</v>
      </c>
      <c r="D84" s="13" t="s">
        <v>21</v>
      </c>
      <c r="E84" s="121">
        <v>5.6</v>
      </c>
      <c r="F84" s="121">
        <f t="shared" si="12"/>
        <v>40</v>
      </c>
      <c r="G84" s="123"/>
      <c r="H84" s="123"/>
      <c r="I84" s="123"/>
      <c r="J84" s="123">
        <v>40</v>
      </c>
      <c r="K84" s="126"/>
      <c r="L84" s="139"/>
      <c r="M84" s="126"/>
      <c r="N84" s="126" t="s">
        <v>56</v>
      </c>
      <c r="O84" s="139"/>
      <c r="P84" s="126"/>
      <c r="Q84" s="126">
        <v>19</v>
      </c>
      <c r="R84" s="139"/>
      <c r="S84" s="126"/>
      <c r="T84" s="126">
        <v>20</v>
      </c>
      <c r="U84" s="126"/>
      <c r="V84" s="139">
        <v>20</v>
      </c>
      <c r="W84" s="126">
        <v>10</v>
      </c>
      <c r="X84" s="139">
        <v>9</v>
      </c>
      <c r="AE84" s="186">
        <v>2</v>
      </c>
      <c r="AF84" s="28" t="s">
        <v>41</v>
      </c>
      <c r="AG84" s="13"/>
      <c r="AH84" s="13">
        <v>5.6</v>
      </c>
      <c r="AI84" s="13">
        <f t="shared" si="13"/>
        <v>40</v>
      </c>
      <c r="AJ84" s="14"/>
      <c r="AK84" s="14"/>
      <c r="AL84" s="14"/>
      <c r="AM84" s="14">
        <v>40</v>
      </c>
      <c r="AN84" s="25"/>
      <c r="AO84" s="15"/>
      <c r="AP84" s="14"/>
      <c r="AQ84" s="14"/>
      <c r="AR84" s="15"/>
      <c r="AS84" s="14"/>
      <c r="AT84" s="14"/>
      <c r="AU84" s="15"/>
      <c r="AV84" s="14"/>
      <c r="AW84" s="14">
        <v>20</v>
      </c>
      <c r="AX84" s="14"/>
      <c r="AY84" s="15">
        <v>20</v>
      </c>
      <c r="AZ84" s="14">
        <v>8</v>
      </c>
      <c r="BA84" s="15">
        <v>8</v>
      </c>
    </row>
    <row r="85" spans="2:57" ht="93.95" customHeight="1" thickBot="1">
      <c r="B85" s="186">
        <v>3</v>
      </c>
      <c r="C85" s="28" t="s">
        <v>441</v>
      </c>
      <c r="D85" s="13" t="s">
        <v>21</v>
      </c>
      <c r="E85" s="121">
        <v>5.6</v>
      </c>
      <c r="F85" s="121">
        <f t="shared" si="12"/>
        <v>80</v>
      </c>
      <c r="G85" s="123"/>
      <c r="H85" s="123"/>
      <c r="I85" s="123"/>
      <c r="J85" s="123"/>
      <c r="K85" s="126">
        <v>80</v>
      </c>
      <c r="L85" s="139"/>
      <c r="M85" s="126"/>
      <c r="N85" s="126" t="s">
        <v>56</v>
      </c>
      <c r="O85" s="139"/>
      <c r="P85" s="126"/>
      <c r="Q85" s="126">
        <v>8</v>
      </c>
      <c r="R85" s="139"/>
      <c r="S85" s="126"/>
      <c r="T85" s="126">
        <v>40</v>
      </c>
      <c r="U85" s="126"/>
      <c r="V85" s="139">
        <v>40</v>
      </c>
      <c r="W85" s="126">
        <v>4</v>
      </c>
      <c r="X85" s="139">
        <v>4</v>
      </c>
      <c r="AE85" s="186">
        <v>3</v>
      </c>
      <c r="AF85" s="28" t="s">
        <v>143</v>
      </c>
      <c r="AG85" s="13"/>
      <c r="AH85" s="13">
        <v>5.6</v>
      </c>
      <c r="AI85" s="13">
        <f t="shared" si="13"/>
        <v>80</v>
      </c>
      <c r="AJ85" s="14"/>
      <c r="AK85" s="14"/>
      <c r="AL85" s="14"/>
      <c r="AM85" s="14"/>
      <c r="AN85" s="14">
        <v>80</v>
      </c>
      <c r="AO85" s="15"/>
      <c r="AP85" s="14"/>
      <c r="AQ85" s="14"/>
      <c r="AR85" s="15"/>
      <c r="AS85" s="14"/>
      <c r="AT85" s="14"/>
      <c r="AU85" s="15"/>
      <c r="AV85" s="14"/>
      <c r="AW85" s="14">
        <v>40</v>
      </c>
      <c r="AX85" s="14"/>
      <c r="AY85" s="15">
        <v>40</v>
      </c>
      <c r="AZ85" s="14">
        <v>4</v>
      </c>
      <c r="BA85" s="15">
        <v>4</v>
      </c>
    </row>
    <row r="86" spans="2:57" ht="77.099999999999994" customHeight="1" thickBot="1">
      <c r="B86" s="186">
        <v>4</v>
      </c>
      <c r="C86" s="28" t="s">
        <v>442</v>
      </c>
      <c r="D86" s="13" t="s">
        <v>21</v>
      </c>
      <c r="E86" s="121">
        <v>5.6</v>
      </c>
      <c r="F86" s="121">
        <f t="shared" si="12"/>
        <v>80</v>
      </c>
      <c r="G86" s="123"/>
      <c r="H86" s="123"/>
      <c r="I86" s="123"/>
      <c r="J86" s="123"/>
      <c r="K86" s="126">
        <v>80</v>
      </c>
      <c r="L86" s="139"/>
      <c r="M86" s="126"/>
      <c r="N86" s="126" t="s">
        <v>56</v>
      </c>
      <c r="O86" s="139"/>
      <c r="P86" s="126"/>
      <c r="Q86" s="126">
        <v>8</v>
      </c>
      <c r="R86" s="139"/>
      <c r="S86" s="126"/>
      <c r="T86" s="126">
        <v>40</v>
      </c>
      <c r="U86" s="126"/>
      <c r="V86" s="139">
        <v>40</v>
      </c>
      <c r="W86" s="126">
        <v>4</v>
      </c>
      <c r="X86" s="139">
        <v>4</v>
      </c>
      <c r="AE86" s="186">
        <v>4</v>
      </c>
      <c r="AF86" s="28" t="s">
        <v>144</v>
      </c>
      <c r="AG86" s="13"/>
      <c r="AH86" s="13">
        <v>5.6</v>
      </c>
      <c r="AI86" s="13">
        <f t="shared" si="13"/>
        <v>80</v>
      </c>
      <c r="AJ86" s="14"/>
      <c r="AK86" s="14"/>
      <c r="AL86" s="14"/>
      <c r="AM86" s="14"/>
      <c r="AN86" s="14">
        <v>80</v>
      </c>
      <c r="AO86" s="15"/>
      <c r="AP86" s="14"/>
      <c r="AQ86" s="14"/>
      <c r="AR86" s="15"/>
      <c r="AS86" s="14"/>
      <c r="AT86" s="14"/>
      <c r="AU86" s="15"/>
      <c r="AV86" s="14"/>
      <c r="AW86" s="14">
        <v>40</v>
      </c>
      <c r="AX86" s="14"/>
      <c r="AY86" s="15">
        <v>40</v>
      </c>
      <c r="AZ86" s="14">
        <v>4</v>
      </c>
      <c r="BA86" s="15">
        <v>4</v>
      </c>
    </row>
    <row r="87" spans="2:57" ht="19.5" customHeight="1" thickBot="1">
      <c r="B87" s="186">
        <v>5</v>
      </c>
      <c r="C87" s="30" t="s">
        <v>138</v>
      </c>
      <c r="D87" s="13" t="s">
        <v>55</v>
      </c>
      <c r="E87" s="121">
        <v>5</v>
      </c>
      <c r="F87" s="121">
        <f t="shared" si="12"/>
        <v>20</v>
      </c>
      <c r="G87" s="123">
        <v>10</v>
      </c>
      <c r="H87" s="123">
        <v>10</v>
      </c>
      <c r="I87" s="123"/>
      <c r="J87" s="123"/>
      <c r="K87" s="126"/>
      <c r="L87" s="139"/>
      <c r="M87" s="126"/>
      <c r="N87" s="126" t="s">
        <v>56</v>
      </c>
      <c r="O87" s="139"/>
      <c r="P87" s="126"/>
      <c r="Q87" s="126">
        <v>6</v>
      </c>
      <c r="R87" s="139"/>
      <c r="S87" s="126">
        <v>10</v>
      </c>
      <c r="T87" s="126">
        <v>10</v>
      </c>
      <c r="U87" s="126"/>
      <c r="V87" s="139"/>
      <c r="W87" s="126">
        <v>6</v>
      </c>
      <c r="X87" s="139"/>
      <c r="AE87" s="186">
        <v>6</v>
      </c>
      <c r="AF87" s="30" t="s">
        <v>138</v>
      </c>
      <c r="AG87" s="13"/>
      <c r="AH87" s="13">
        <v>5</v>
      </c>
      <c r="AI87" s="13">
        <f t="shared" si="13"/>
        <v>20</v>
      </c>
      <c r="AJ87" s="14">
        <v>10</v>
      </c>
      <c r="AK87" s="14">
        <v>10</v>
      </c>
      <c r="AL87" s="14"/>
      <c r="AM87" s="14"/>
      <c r="AN87" s="14"/>
      <c r="AO87" s="15"/>
      <c r="AP87" s="14"/>
      <c r="AQ87" s="14"/>
      <c r="AR87" s="15"/>
      <c r="AS87" s="14"/>
      <c r="AT87" s="14"/>
      <c r="AU87" s="15"/>
      <c r="AV87" s="14">
        <v>10</v>
      </c>
      <c r="AW87" s="14">
        <v>10</v>
      </c>
      <c r="AX87" s="14"/>
      <c r="AY87" s="15"/>
      <c r="AZ87" s="14">
        <v>4</v>
      </c>
      <c r="BA87" s="15"/>
    </row>
    <row r="88" spans="2:57" ht="19.5" customHeight="1" thickBot="1">
      <c r="B88" s="186">
        <v>6</v>
      </c>
      <c r="C88" s="31" t="s">
        <v>139</v>
      </c>
      <c r="D88" s="13" t="s">
        <v>55</v>
      </c>
      <c r="E88" s="121">
        <v>6</v>
      </c>
      <c r="F88" s="121">
        <f t="shared" si="12"/>
        <v>20</v>
      </c>
      <c r="G88" s="123">
        <v>10</v>
      </c>
      <c r="H88" s="123">
        <v>10</v>
      </c>
      <c r="I88" s="123"/>
      <c r="J88" s="123"/>
      <c r="K88" s="126"/>
      <c r="L88" s="139"/>
      <c r="M88" s="126"/>
      <c r="N88" s="126" t="s">
        <v>56</v>
      </c>
      <c r="O88" s="139"/>
      <c r="P88" s="126"/>
      <c r="Q88" s="126">
        <v>4</v>
      </c>
      <c r="R88" s="139"/>
      <c r="S88" s="126"/>
      <c r="T88" s="126"/>
      <c r="U88" s="126">
        <v>10</v>
      </c>
      <c r="V88" s="139">
        <v>10</v>
      </c>
      <c r="W88" s="126"/>
      <c r="X88" s="139">
        <v>4</v>
      </c>
      <c r="AE88" s="186">
        <v>7</v>
      </c>
      <c r="AF88" s="31" t="s">
        <v>139</v>
      </c>
      <c r="AG88" s="13"/>
      <c r="AH88" s="13">
        <v>6</v>
      </c>
      <c r="AI88" s="13">
        <f t="shared" si="13"/>
        <v>20</v>
      </c>
      <c r="AJ88" s="14">
        <v>10</v>
      </c>
      <c r="AK88" s="14">
        <v>10</v>
      </c>
      <c r="AL88" s="14"/>
      <c r="AM88" s="14"/>
      <c r="AN88" s="14"/>
      <c r="AO88" s="15"/>
      <c r="AP88" s="14" t="s">
        <v>56</v>
      </c>
      <c r="AQ88" s="14"/>
      <c r="AR88" s="15"/>
      <c r="AS88" s="14"/>
      <c r="AT88" s="14"/>
      <c r="AU88" s="15"/>
      <c r="AV88" s="14"/>
      <c r="AW88" s="14"/>
      <c r="AX88" s="14">
        <v>10</v>
      </c>
      <c r="AY88" s="15">
        <v>10</v>
      </c>
      <c r="AZ88" s="14"/>
      <c r="BA88" s="15">
        <v>4</v>
      </c>
    </row>
    <row r="89" spans="2:57" ht="19.5" customHeight="1" thickBot="1">
      <c r="B89" s="186">
        <v>7</v>
      </c>
      <c r="C89" s="31" t="s">
        <v>140</v>
      </c>
      <c r="D89" s="13" t="s">
        <v>55</v>
      </c>
      <c r="E89" s="121">
        <v>6</v>
      </c>
      <c r="F89" s="121">
        <f t="shared" si="12"/>
        <v>20</v>
      </c>
      <c r="G89" s="123">
        <v>10</v>
      </c>
      <c r="H89" s="123">
        <v>10</v>
      </c>
      <c r="I89" s="123"/>
      <c r="J89" s="123"/>
      <c r="K89" s="126"/>
      <c r="L89" s="139"/>
      <c r="M89" s="126"/>
      <c r="N89" s="126" t="s">
        <v>56</v>
      </c>
      <c r="O89" s="139"/>
      <c r="P89" s="126"/>
      <c r="Q89" s="126">
        <v>4</v>
      </c>
      <c r="R89" s="139"/>
      <c r="S89" s="126"/>
      <c r="T89" s="126"/>
      <c r="U89" s="126">
        <v>10</v>
      </c>
      <c r="V89" s="139">
        <v>10</v>
      </c>
      <c r="W89" s="126"/>
      <c r="X89" s="139">
        <v>4</v>
      </c>
      <c r="AE89" s="186">
        <v>8</v>
      </c>
      <c r="AF89" s="31" t="s">
        <v>140</v>
      </c>
      <c r="AG89" s="13"/>
      <c r="AH89" s="13">
        <v>6</v>
      </c>
      <c r="AI89" s="13">
        <f t="shared" si="13"/>
        <v>20</v>
      </c>
      <c r="AJ89" s="14">
        <v>10</v>
      </c>
      <c r="AK89" s="14">
        <v>10</v>
      </c>
      <c r="AL89" s="14"/>
      <c r="AM89" s="14"/>
      <c r="AN89" s="14"/>
      <c r="AO89" s="15"/>
      <c r="AP89" s="14"/>
      <c r="AQ89" s="14"/>
      <c r="AR89" s="15"/>
      <c r="AS89" s="14"/>
      <c r="AT89" s="14"/>
      <c r="AU89" s="15"/>
      <c r="AV89" s="14"/>
      <c r="AW89" s="14"/>
      <c r="AX89" s="14">
        <v>10</v>
      </c>
      <c r="AY89" s="15">
        <v>10</v>
      </c>
      <c r="AZ89" s="14"/>
      <c r="BA89" s="15">
        <v>4</v>
      </c>
    </row>
    <row r="90" spans="2:57" ht="32.450000000000003" customHeight="1" thickBot="1">
      <c r="B90" s="186">
        <v>8</v>
      </c>
      <c r="C90" s="31" t="s">
        <v>418</v>
      </c>
      <c r="D90" s="13" t="s">
        <v>21</v>
      </c>
      <c r="E90" s="121">
        <v>6</v>
      </c>
      <c r="F90" s="121">
        <f t="shared" si="12"/>
        <v>20</v>
      </c>
      <c r="G90" s="126">
        <v>20</v>
      </c>
      <c r="H90" s="126"/>
      <c r="I90" s="126"/>
      <c r="J90" s="126"/>
      <c r="K90" s="126"/>
      <c r="L90" s="139"/>
      <c r="M90" s="126" t="s">
        <v>56</v>
      </c>
      <c r="N90" s="126"/>
      <c r="O90" s="139"/>
      <c r="P90" s="126">
        <v>5</v>
      </c>
      <c r="Q90" s="126"/>
      <c r="R90" s="139"/>
      <c r="S90" s="126"/>
      <c r="T90" s="126"/>
      <c r="U90" s="126">
        <v>20</v>
      </c>
      <c r="V90" s="188"/>
      <c r="W90" s="126"/>
      <c r="X90" s="139">
        <v>5</v>
      </c>
      <c r="AE90" s="186">
        <v>10</v>
      </c>
      <c r="AF90" s="31" t="s">
        <v>67</v>
      </c>
      <c r="AG90" s="13"/>
      <c r="AH90" s="13"/>
      <c r="AI90" s="13">
        <f t="shared" si="13"/>
        <v>0</v>
      </c>
      <c r="AJ90" s="14"/>
      <c r="AK90" s="14"/>
      <c r="AL90" s="14"/>
      <c r="AM90" s="14"/>
      <c r="AN90" s="14"/>
      <c r="AO90" s="15"/>
      <c r="AP90" s="14"/>
      <c r="AQ90" s="14"/>
      <c r="AR90" s="15"/>
      <c r="AS90" s="14"/>
      <c r="AT90" s="14"/>
      <c r="AU90" s="15"/>
      <c r="AV90" s="14"/>
      <c r="AW90" s="14"/>
      <c r="AX90" s="14"/>
      <c r="AY90" s="19"/>
      <c r="AZ90" s="14"/>
      <c r="BA90" s="15">
        <v>3</v>
      </c>
    </row>
    <row r="91" spans="2:57" ht="16.5" thickBot="1">
      <c r="B91" s="769" t="s">
        <v>22</v>
      </c>
      <c r="C91" s="770"/>
      <c r="D91" s="770"/>
      <c r="E91" s="771"/>
      <c r="F91" s="772">
        <f t="shared" ref="F91:J91" si="14">SUM(F83:F90)</f>
        <v>310</v>
      </c>
      <c r="G91" s="89">
        <f>SUM(G83:G90)</f>
        <v>50</v>
      </c>
      <c r="H91" s="89">
        <f t="shared" si="14"/>
        <v>30</v>
      </c>
      <c r="I91" s="89">
        <f t="shared" si="14"/>
        <v>0</v>
      </c>
      <c r="J91" s="89">
        <f t="shared" si="14"/>
        <v>40</v>
      </c>
      <c r="K91" s="89">
        <f>SUM(K83:K90)</f>
        <v>190</v>
      </c>
      <c r="L91" s="89">
        <f>SUM(L83:L90)</f>
        <v>0</v>
      </c>
      <c r="M91" s="772"/>
      <c r="N91" s="772"/>
      <c r="O91" s="772"/>
      <c r="P91" s="772">
        <f>SUM(P82:P90)</f>
        <v>11</v>
      </c>
      <c r="Q91" s="772">
        <f>SUM(Q82:Q90)</f>
        <v>49</v>
      </c>
      <c r="R91" s="772">
        <f>SUM(R82:R90)</f>
        <v>0</v>
      </c>
      <c r="S91" s="89">
        <f t="shared" ref="S91:X91" si="15">SUM(S83:S90)</f>
        <v>10</v>
      </c>
      <c r="T91" s="89">
        <f t="shared" si="15"/>
        <v>140</v>
      </c>
      <c r="U91" s="89">
        <f t="shared" si="15"/>
        <v>40</v>
      </c>
      <c r="V91" s="89">
        <f t="shared" si="15"/>
        <v>120</v>
      </c>
      <c r="W91" s="89">
        <f t="shared" si="15"/>
        <v>30</v>
      </c>
      <c r="X91" s="89">
        <f t="shared" si="15"/>
        <v>30</v>
      </c>
      <c r="AE91" s="830" t="s">
        <v>22</v>
      </c>
      <c r="AF91" s="831"/>
      <c r="AG91" s="831"/>
      <c r="AH91" s="832"/>
      <c r="AI91" s="833">
        <f t="shared" ref="AI91:AR91" si="16">SUM(AI83:AI90)</f>
        <v>290</v>
      </c>
      <c r="AJ91" s="9">
        <f t="shared" si="16"/>
        <v>30</v>
      </c>
      <c r="AK91" s="9">
        <f t="shared" si="16"/>
        <v>30</v>
      </c>
      <c r="AL91" s="9">
        <f t="shared" si="16"/>
        <v>0</v>
      </c>
      <c r="AM91" s="9">
        <f t="shared" si="16"/>
        <v>40</v>
      </c>
      <c r="AN91" s="9">
        <f t="shared" si="16"/>
        <v>190</v>
      </c>
      <c r="AO91" s="9">
        <f t="shared" si="16"/>
        <v>0</v>
      </c>
      <c r="AP91" s="833">
        <f t="shared" si="16"/>
        <v>0</v>
      </c>
      <c r="AQ91" s="833">
        <f t="shared" si="16"/>
        <v>0</v>
      </c>
      <c r="AR91" s="833">
        <f t="shared" si="16"/>
        <v>0</v>
      </c>
      <c r="AS91" s="833">
        <f>SUM(AS82:AS90)</f>
        <v>0</v>
      </c>
      <c r="AT91" s="833">
        <f>SUM(AT82:AT90)</f>
        <v>0</v>
      </c>
      <c r="AU91" s="833">
        <f>SUM(AU82:AU90)</f>
        <v>0</v>
      </c>
      <c r="AV91" s="9">
        <f t="shared" ref="AV91:BA91" si="17">SUM(AV83:AV90)</f>
        <v>10</v>
      </c>
      <c r="AW91" s="9">
        <f t="shared" si="17"/>
        <v>140</v>
      </c>
      <c r="AX91" s="9">
        <f t="shared" si="17"/>
        <v>20</v>
      </c>
      <c r="AY91" s="9">
        <f t="shared" si="17"/>
        <v>120</v>
      </c>
      <c r="AZ91" s="9">
        <f t="shared" si="17"/>
        <v>26</v>
      </c>
      <c r="BA91" s="9">
        <f t="shared" si="17"/>
        <v>27</v>
      </c>
    </row>
    <row r="92" spans="2:57" ht="16.5" thickBot="1">
      <c r="B92" s="775" t="s">
        <v>35</v>
      </c>
      <c r="C92" s="776"/>
      <c r="D92" s="776"/>
      <c r="E92" s="777"/>
      <c r="F92" s="773"/>
      <c r="G92" s="795"/>
      <c r="H92" s="723">
        <f>SUM(G91:L91)</f>
        <v>310</v>
      </c>
      <c r="I92" s="729"/>
      <c r="J92" s="729"/>
      <c r="K92" s="729"/>
      <c r="L92" s="724"/>
      <c r="M92" s="773"/>
      <c r="N92" s="773"/>
      <c r="O92" s="773"/>
      <c r="P92" s="774"/>
      <c r="Q92" s="774"/>
      <c r="R92" s="774"/>
      <c r="S92" s="748">
        <f>SUM(S91:T91)</f>
        <v>150</v>
      </c>
      <c r="T92" s="750"/>
      <c r="U92" s="748">
        <f>SUM(U91:V91)</f>
        <v>160</v>
      </c>
      <c r="V92" s="750"/>
      <c r="W92" s="723" t="s">
        <v>23</v>
      </c>
      <c r="X92" s="724"/>
      <c r="AE92" s="836" t="s">
        <v>35</v>
      </c>
      <c r="AF92" s="837"/>
      <c r="AG92" s="837"/>
      <c r="AH92" s="838"/>
      <c r="AI92" s="834"/>
      <c r="AJ92" s="839"/>
      <c r="AK92" s="841">
        <f>SUM(AJ91:AO91)</f>
        <v>290</v>
      </c>
      <c r="AL92" s="842"/>
      <c r="AM92" s="842"/>
      <c r="AN92" s="842"/>
      <c r="AO92" s="843"/>
      <c r="AP92" s="834"/>
      <c r="AQ92" s="834"/>
      <c r="AR92" s="834"/>
      <c r="AS92" s="835"/>
      <c r="AT92" s="835"/>
      <c r="AU92" s="835"/>
      <c r="AV92" s="740">
        <f>SUM(AV91:AW91)</f>
        <v>150</v>
      </c>
      <c r="AW92" s="741"/>
      <c r="AX92" s="740">
        <f>SUM(AX91:AY91)</f>
        <v>140</v>
      </c>
      <c r="AY92" s="741"/>
      <c r="AZ92" s="841" t="s">
        <v>23</v>
      </c>
      <c r="BA92" s="843"/>
    </row>
    <row r="93" spans="2:57" ht="16.5" thickBot="1">
      <c r="B93" s="778"/>
      <c r="C93" s="779"/>
      <c r="D93" s="779"/>
      <c r="E93" s="780"/>
      <c r="F93" s="774"/>
      <c r="G93" s="796"/>
      <c r="H93" s="727"/>
      <c r="I93" s="731"/>
      <c r="J93" s="731"/>
      <c r="K93" s="731"/>
      <c r="L93" s="728"/>
      <c r="M93" s="774"/>
      <c r="N93" s="774"/>
      <c r="O93" s="774"/>
      <c r="P93" s="748">
        <f>SUM(P91:R92)</f>
        <v>60</v>
      </c>
      <c r="Q93" s="749"/>
      <c r="R93" s="750"/>
      <c r="S93" s="748">
        <f>SUM(S92:V92)</f>
        <v>310</v>
      </c>
      <c r="T93" s="749"/>
      <c r="U93" s="749"/>
      <c r="V93" s="750"/>
      <c r="W93" s="727">
        <f>SUM(W91:X91)</f>
        <v>60</v>
      </c>
      <c r="X93" s="728"/>
      <c r="AE93" s="847"/>
      <c r="AF93" s="848"/>
      <c r="AG93" s="848"/>
      <c r="AH93" s="849"/>
      <c r="AI93" s="835"/>
      <c r="AJ93" s="840"/>
      <c r="AK93" s="844"/>
      <c r="AL93" s="845"/>
      <c r="AM93" s="845"/>
      <c r="AN93" s="845"/>
      <c r="AO93" s="846"/>
      <c r="AP93" s="835"/>
      <c r="AQ93" s="835"/>
      <c r="AR93" s="835"/>
      <c r="AS93" s="740">
        <f>SUM(AS91:AU92)</f>
        <v>0</v>
      </c>
      <c r="AT93" s="751"/>
      <c r="AU93" s="741"/>
      <c r="AV93" s="740">
        <f>SUM(AV92:AY92)</f>
        <v>290</v>
      </c>
      <c r="AW93" s="751"/>
      <c r="AX93" s="751"/>
      <c r="AY93" s="741"/>
      <c r="AZ93" s="844">
        <f>SUM(AZ91:BA91)</f>
        <v>53</v>
      </c>
      <c r="BA93" s="846"/>
    </row>
    <row r="94" spans="2:57">
      <c r="B94" s="110" t="s">
        <v>141</v>
      </c>
      <c r="C94" s="110"/>
      <c r="D94" s="110"/>
      <c r="E94" s="110"/>
      <c r="F94" s="109"/>
      <c r="G94" s="109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2:57">
      <c r="B95" s="112" t="s">
        <v>435</v>
      </c>
      <c r="F95" s="109"/>
      <c r="G95" s="109"/>
      <c r="H95" s="109"/>
      <c r="I95" s="111"/>
      <c r="J95" s="111"/>
      <c r="K95" s="111"/>
      <c r="L95" s="111"/>
      <c r="M95" s="111"/>
      <c r="N95" s="111"/>
      <c r="O95" s="111"/>
      <c r="P95" s="111"/>
      <c r="Q95" s="109"/>
      <c r="R95" s="109"/>
      <c r="S95" s="109"/>
      <c r="T95" s="109"/>
      <c r="U95" s="109"/>
      <c r="V95" s="109"/>
      <c r="W95" s="109"/>
      <c r="X95" s="109"/>
      <c r="Y95" s="4"/>
      <c r="Z95" s="4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2:57">
      <c r="B96" s="109" t="s">
        <v>436</v>
      </c>
      <c r="C96" s="108"/>
      <c r="D96" s="108"/>
      <c r="E96" s="108"/>
      <c r="F96" s="109"/>
      <c r="G96" s="109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4"/>
      <c r="AW96" s="4"/>
      <c r="AX96" s="4"/>
      <c r="AY96" s="4"/>
      <c r="AZ96" s="4"/>
      <c r="BA96" s="4"/>
      <c r="BB96" s="4"/>
      <c r="BC96" s="4"/>
      <c r="BD96" s="4"/>
      <c r="BE96" s="4"/>
    </row>
    <row r="97" spans="2:57">
      <c r="B97" s="187" t="s">
        <v>207</v>
      </c>
      <c r="C97" s="108"/>
      <c r="D97" s="108"/>
      <c r="E97" s="108"/>
      <c r="F97" s="109"/>
      <c r="G97" s="109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4"/>
      <c r="AW97" s="4"/>
      <c r="AX97" s="4"/>
      <c r="AY97" s="4"/>
      <c r="AZ97" s="4"/>
      <c r="BA97" s="4"/>
      <c r="BB97" s="4"/>
      <c r="BC97" s="4"/>
      <c r="BD97" s="4"/>
      <c r="BE97" s="4"/>
    </row>
    <row r="98" spans="2:57">
      <c r="B98" s="8" t="s">
        <v>323</v>
      </c>
      <c r="C98" s="108"/>
      <c r="D98" s="108"/>
      <c r="E98" s="108"/>
      <c r="F98" s="109"/>
      <c r="G98" s="109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4"/>
      <c r="AW98" s="4"/>
      <c r="AX98" s="4"/>
      <c r="AY98" s="4"/>
      <c r="AZ98" s="4"/>
      <c r="BA98" s="4"/>
      <c r="BB98" s="4"/>
      <c r="BC98" s="4"/>
      <c r="BD98" s="4"/>
      <c r="BE98" s="4"/>
    </row>
    <row r="99" spans="2:57" ht="32.25" customHeight="1">
      <c r="B99" s="798" t="s">
        <v>437</v>
      </c>
      <c r="C99" s="798"/>
      <c r="D99" s="798"/>
      <c r="E99" s="798"/>
      <c r="F99" s="798"/>
      <c r="G99" s="798"/>
      <c r="H99" s="798"/>
      <c r="I99" s="798"/>
      <c r="J99" s="798"/>
      <c r="K99" s="798"/>
      <c r="L99" s="798"/>
      <c r="M99" s="798"/>
      <c r="N99" s="798"/>
      <c r="O99" s="798"/>
      <c r="P99" s="798"/>
      <c r="Q99" s="798"/>
      <c r="R99" s="798"/>
      <c r="S99" s="798"/>
      <c r="T99" s="798"/>
      <c r="U99" s="798"/>
      <c r="V99" s="798"/>
      <c r="W99" s="798"/>
      <c r="X99" s="108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2:57">
      <c r="B100" s="8" t="s">
        <v>261</v>
      </c>
    </row>
    <row r="101" spans="2:57">
      <c r="B101" s="824" t="s">
        <v>438</v>
      </c>
      <c r="C101" s="824"/>
      <c r="D101" s="824"/>
      <c r="E101" s="824"/>
      <c r="F101" s="824"/>
      <c r="G101" s="824"/>
      <c r="H101" s="824"/>
      <c r="I101" s="824"/>
      <c r="J101" s="824"/>
      <c r="K101" s="824"/>
      <c r="L101" s="824"/>
      <c r="M101" s="824"/>
      <c r="N101" s="824"/>
      <c r="O101" s="824"/>
      <c r="P101" s="824"/>
      <c r="Q101" s="824"/>
      <c r="R101" s="824"/>
      <c r="S101" s="824"/>
      <c r="T101" s="824"/>
      <c r="U101" s="824"/>
      <c r="V101" s="824"/>
      <c r="W101" s="824"/>
    </row>
    <row r="102" spans="2:57" ht="37.5" customHeight="1">
      <c r="C102" s="798"/>
      <c r="D102" s="798"/>
      <c r="E102" s="798"/>
      <c r="F102" s="798"/>
      <c r="G102" s="798"/>
      <c r="H102" s="798"/>
      <c r="I102" s="798"/>
      <c r="J102" s="798"/>
      <c r="K102" s="798"/>
      <c r="L102" s="798"/>
      <c r="M102" s="798"/>
      <c r="N102" s="798"/>
      <c r="O102" s="798"/>
      <c r="P102" s="798"/>
      <c r="Q102" s="798"/>
      <c r="R102" s="798"/>
      <c r="S102" s="798"/>
      <c r="T102" s="798"/>
      <c r="U102" s="798"/>
      <c r="V102" s="798"/>
      <c r="W102" s="798"/>
      <c r="X102" s="798"/>
    </row>
    <row r="103" spans="2:57">
      <c r="C103" s="61"/>
    </row>
  </sheetData>
  <customSheetViews>
    <customSheetView guid="{18294419-2B54-43B3-8FD6-ADA3F102ACAE}" scale="85" showPageBreaks="1" fitToPage="1" printArea="1" view="pageBreakPreview" topLeftCell="B75">
      <selection activeCell="H112" sqref="H112"/>
      <pageMargins left="0.25" right="0.25" top="0.35" bottom="0.34" header="0.3" footer="0.3"/>
      <pageSetup paperSize="9" scale="79" fitToHeight="0" orientation="landscape" r:id="rId1"/>
    </customSheetView>
  </customSheetViews>
  <mergeCells count="298">
    <mergeCell ref="AI74:AR76"/>
    <mergeCell ref="G67:L68"/>
    <mergeCell ref="AV78:AW81"/>
    <mergeCell ref="AX78:AY81"/>
    <mergeCell ref="AZ78:BA81"/>
    <mergeCell ref="AE91:AH91"/>
    <mergeCell ref="AI91:AI93"/>
    <mergeCell ref="AP91:AP93"/>
    <mergeCell ref="AQ91:AQ93"/>
    <mergeCell ref="AR91:AR93"/>
    <mergeCell ref="AS91:AS92"/>
    <mergeCell ref="AT91:AT92"/>
    <mergeCell ref="AU91:AU92"/>
    <mergeCell ref="AE92:AH92"/>
    <mergeCell ref="AJ92:AJ93"/>
    <mergeCell ref="AK92:AO93"/>
    <mergeCell ref="AV92:AW92"/>
    <mergeCell ref="AX92:AY92"/>
    <mergeCell ref="AZ92:BA92"/>
    <mergeCell ref="AE93:AH93"/>
    <mergeCell ref="AS93:AU93"/>
    <mergeCell ref="AV93:AY93"/>
    <mergeCell ref="AZ93:BA93"/>
    <mergeCell ref="AE74:AE82"/>
    <mergeCell ref="AF74:AF82"/>
    <mergeCell ref="AG74:AH76"/>
    <mergeCell ref="AG72:BA72"/>
    <mergeCell ref="AG73:BA73"/>
    <mergeCell ref="AS74:AU76"/>
    <mergeCell ref="AV74:AY76"/>
    <mergeCell ref="AZ74:BA76"/>
    <mergeCell ref="AG77:AG82"/>
    <mergeCell ref="AH77:AH82"/>
    <mergeCell ref="AI77:AI82"/>
    <mergeCell ref="AJ77:AO77"/>
    <mergeCell ref="AP77:AR77"/>
    <mergeCell ref="AS77:AS82"/>
    <mergeCell ref="AT77:AT82"/>
    <mergeCell ref="AU77:AU82"/>
    <mergeCell ref="AV77:AY77"/>
    <mergeCell ref="AZ77:BA77"/>
    <mergeCell ref="AJ78:AJ82"/>
    <mergeCell ref="AK78:AK82"/>
    <mergeCell ref="AL78:AL82"/>
    <mergeCell ref="AM78:AM82"/>
    <mergeCell ref="AN78:AN82"/>
    <mergeCell ref="AO78:AO82"/>
    <mergeCell ref="AP78:AP82"/>
    <mergeCell ref="AQ78:AQ82"/>
    <mergeCell ref="AR78:AR82"/>
    <mergeCell ref="AQ42:AQ46"/>
    <mergeCell ref="AR42:AR46"/>
    <mergeCell ref="AV42:AW45"/>
    <mergeCell ref="AX42:AY45"/>
    <mergeCell ref="AZ42:BA45"/>
    <mergeCell ref="AE66:AH66"/>
    <mergeCell ref="AI66:AI68"/>
    <mergeCell ref="AP66:AP68"/>
    <mergeCell ref="AQ66:AQ68"/>
    <mergeCell ref="AR66:AR68"/>
    <mergeCell ref="AS66:AS67"/>
    <mergeCell ref="AT66:AT67"/>
    <mergeCell ref="AU66:AU67"/>
    <mergeCell ref="AE67:AH67"/>
    <mergeCell ref="AJ67:AJ68"/>
    <mergeCell ref="AK67:AO68"/>
    <mergeCell ref="AV67:AW67"/>
    <mergeCell ref="AX67:AY67"/>
    <mergeCell ref="AZ67:BA67"/>
    <mergeCell ref="AE68:AH68"/>
    <mergeCell ref="AS68:AU68"/>
    <mergeCell ref="AV68:AY68"/>
    <mergeCell ref="AZ68:BA68"/>
    <mergeCell ref="AE38:AE46"/>
    <mergeCell ref="AF38:AF46"/>
    <mergeCell ref="AG38:AH40"/>
    <mergeCell ref="AI38:AR40"/>
    <mergeCell ref="AS38:AU40"/>
    <mergeCell ref="AV38:AY40"/>
    <mergeCell ref="AZ38:BA40"/>
    <mergeCell ref="AG41:AG46"/>
    <mergeCell ref="AH41:AH46"/>
    <mergeCell ref="AI41:AI46"/>
    <mergeCell ref="AJ41:AO41"/>
    <mergeCell ref="AP41:AR41"/>
    <mergeCell ref="AS41:AS46"/>
    <mergeCell ref="AT41:AT46"/>
    <mergeCell ref="AU41:AU46"/>
    <mergeCell ref="AV41:AY41"/>
    <mergeCell ref="AZ41:BA41"/>
    <mergeCell ref="AJ42:AJ46"/>
    <mergeCell ref="AK42:AK46"/>
    <mergeCell ref="AL42:AL46"/>
    <mergeCell ref="AM42:AM46"/>
    <mergeCell ref="AN42:AN46"/>
    <mergeCell ref="AO42:AO46"/>
    <mergeCell ref="AP42:AP46"/>
    <mergeCell ref="AV31:AW31"/>
    <mergeCell ref="AX31:AY31"/>
    <mergeCell ref="AZ31:BA31"/>
    <mergeCell ref="AE32:AH32"/>
    <mergeCell ref="AS32:AU32"/>
    <mergeCell ref="AV32:AY32"/>
    <mergeCell ref="AZ32:BA32"/>
    <mergeCell ref="AG36:BA36"/>
    <mergeCell ref="AG37:BA37"/>
    <mergeCell ref="AZ9:BA12"/>
    <mergeCell ref="AE30:AH30"/>
    <mergeCell ref="AI30:AI32"/>
    <mergeCell ref="AP30:AP32"/>
    <mergeCell ref="AQ30:AQ32"/>
    <mergeCell ref="AR30:AR32"/>
    <mergeCell ref="AS30:AS31"/>
    <mergeCell ref="AT30:AT31"/>
    <mergeCell ref="AU30:AU31"/>
    <mergeCell ref="AE31:AH31"/>
    <mergeCell ref="AJ31:AJ32"/>
    <mergeCell ref="AK31:AO32"/>
    <mergeCell ref="AL9:AL13"/>
    <mergeCell ref="AM9:AM13"/>
    <mergeCell ref="AN9:AN13"/>
    <mergeCell ref="AO9:AO13"/>
    <mergeCell ref="AP9:AP13"/>
    <mergeCell ref="AQ9:AQ13"/>
    <mergeCell ref="AR9:AR13"/>
    <mergeCell ref="AV9:AW12"/>
    <mergeCell ref="AX9:AY12"/>
    <mergeCell ref="S92:T92"/>
    <mergeCell ref="U92:V92"/>
    <mergeCell ref="B101:W101"/>
    <mergeCell ref="AG3:BA3"/>
    <mergeCell ref="AG4:BA4"/>
    <mergeCell ref="AE5:AE13"/>
    <mergeCell ref="AF5:AF13"/>
    <mergeCell ref="AG5:AH7"/>
    <mergeCell ref="AI5:AR7"/>
    <mergeCell ref="AS5:AU7"/>
    <mergeCell ref="AV5:AY7"/>
    <mergeCell ref="AZ5:BA7"/>
    <mergeCell ref="AG8:AG13"/>
    <mergeCell ref="AH8:AH13"/>
    <mergeCell ref="AI8:AI13"/>
    <mergeCell ref="AJ8:AO8"/>
    <mergeCell ref="AP8:AR8"/>
    <mergeCell ref="AS8:AS13"/>
    <mergeCell ref="AT8:AT13"/>
    <mergeCell ref="AU8:AU13"/>
    <mergeCell ref="AV8:AY8"/>
    <mergeCell ref="AZ8:BA8"/>
    <mergeCell ref="AJ9:AJ13"/>
    <mergeCell ref="AK9:AK13"/>
    <mergeCell ref="P77:P82"/>
    <mergeCell ref="Q77:Q82"/>
    <mergeCell ref="R77:R82"/>
    <mergeCell ref="O78:O82"/>
    <mergeCell ref="S78:T81"/>
    <mergeCell ref="U78:V81"/>
    <mergeCell ref="W78:X81"/>
    <mergeCell ref="B91:E91"/>
    <mergeCell ref="F91:F93"/>
    <mergeCell ref="M91:M93"/>
    <mergeCell ref="N91:N93"/>
    <mergeCell ref="O91:O93"/>
    <mergeCell ref="P91:P92"/>
    <mergeCell ref="Q91:Q92"/>
    <mergeCell ref="F77:F82"/>
    <mergeCell ref="W92:X92"/>
    <mergeCell ref="B93:E93"/>
    <mergeCell ref="P93:R93"/>
    <mergeCell ref="S93:V93"/>
    <mergeCell ref="W93:X93"/>
    <mergeCell ref="R91:R92"/>
    <mergeCell ref="B92:E92"/>
    <mergeCell ref="G92:G93"/>
    <mergeCell ref="H92:L93"/>
    <mergeCell ref="J42:J46"/>
    <mergeCell ref="K42:K46"/>
    <mergeCell ref="D73:X73"/>
    <mergeCell ref="B74:B82"/>
    <mergeCell ref="C74:C82"/>
    <mergeCell ref="D74:E76"/>
    <mergeCell ref="F74:O76"/>
    <mergeCell ref="P74:R76"/>
    <mergeCell ref="S74:V76"/>
    <mergeCell ref="W74:X76"/>
    <mergeCell ref="D77:D82"/>
    <mergeCell ref="E77:E82"/>
    <mergeCell ref="S77:V77"/>
    <mergeCell ref="W77:X77"/>
    <mergeCell ref="G78:G82"/>
    <mergeCell ref="H78:H82"/>
    <mergeCell ref="I78:I82"/>
    <mergeCell ref="J78:J82"/>
    <mergeCell ref="K78:K82"/>
    <mergeCell ref="L78:L82"/>
    <mergeCell ref="M78:M82"/>
    <mergeCell ref="N78:N82"/>
    <mergeCell ref="G77:L77"/>
    <mergeCell ref="M77:O77"/>
    <mergeCell ref="W67:X67"/>
    <mergeCell ref="B68:E68"/>
    <mergeCell ref="P68:R68"/>
    <mergeCell ref="S68:V68"/>
    <mergeCell ref="W68:X68"/>
    <mergeCell ref="D72:X72"/>
    <mergeCell ref="R66:R67"/>
    <mergeCell ref="B67:E67"/>
    <mergeCell ref="S67:T67"/>
    <mergeCell ref="U67:V67"/>
    <mergeCell ref="B66:E66"/>
    <mergeCell ref="F66:F68"/>
    <mergeCell ref="M66:M68"/>
    <mergeCell ref="N66:N68"/>
    <mergeCell ref="O66:O68"/>
    <mergeCell ref="P66:P67"/>
    <mergeCell ref="Q66:Q67"/>
    <mergeCell ref="L42:L46"/>
    <mergeCell ref="M42:M46"/>
    <mergeCell ref="E41:E46"/>
    <mergeCell ref="F41:F46"/>
    <mergeCell ref="G41:L41"/>
    <mergeCell ref="M41:O41"/>
    <mergeCell ref="U31:V31"/>
    <mergeCell ref="W31:X31"/>
    <mergeCell ref="B32:E32"/>
    <mergeCell ref="P32:R32"/>
    <mergeCell ref="S32:V32"/>
    <mergeCell ref="W32:X32"/>
    <mergeCell ref="P41:P46"/>
    <mergeCell ref="Q41:Q46"/>
    <mergeCell ref="N42:N46"/>
    <mergeCell ref="O42:O46"/>
    <mergeCell ref="D36:X36"/>
    <mergeCell ref="D37:X37"/>
    <mergeCell ref="B38:B46"/>
    <mergeCell ref="C38:C46"/>
    <mergeCell ref="D38:E40"/>
    <mergeCell ref="F38:O40"/>
    <mergeCell ref="P38:R40"/>
    <mergeCell ref="S38:V40"/>
    <mergeCell ref="W41:X41"/>
    <mergeCell ref="Y5:Y7"/>
    <mergeCell ref="D8:D13"/>
    <mergeCell ref="E8:E13"/>
    <mergeCell ref="F8:F13"/>
    <mergeCell ref="G8:L8"/>
    <mergeCell ref="M8:O8"/>
    <mergeCell ref="P8:P13"/>
    <mergeCell ref="Q8:Q13"/>
    <mergeCell ref="R8:R13"/>
    <mergeCell ref="S8:V8"/>
    <mergeCell ref="Y9:Y11"/>
    <mergeCell ref="S9:T12"/>
    <mergeCell ref="U9:V12"/>
    <mergeCell ref="W9:X12"/>
    <mergeCell ref="M9:M13"/>
    <mergeCell ref="N9:N13"/>
    <mergeCell ref="O9:O13"/>
    <mergeCell ref="G9:G13"/>
    <mergeCell ref="R41:R46"/>
    <mergeCell ref="S41:V41"/>
    <mergeCell ref="G42:G46"/>
    <mergeCell ref="H42:H46"/>
    <mergeCell ref="I42:I46"/>
    <mergeCell ref="B99:W99"/>
    <mergeCell ref="C102:X102"/>
    <mergeCell ref="D3:X3"/>
    <mergeCell ref="D4:X4"/>
    <mergeCell ref="B5:B13"/>
    <mergeCell ref="C5:C13"/>
    <mergeCell ref="D5:E7"/>
    <mergeCell ref="F5:O7"/>
    <mergeCell ref="P5:R7"/>
    <mergeCell ref="S5:V7"/>
    <mergeCell ref="W5:X7"/>
    <mergeCell ref="W8:X8"/>
    <mergeCell ref="B30:E30"/>
    <mergeCell ref="F30:F32"/>
    <mergeCell ref="M30:M32"/>
    <mergeCell ref="N30:N32"/>
    <mergeCell ref="O30:O32"/>
    <mergeCell ref="P30:P31"/>
    <mergeCell ref="Q30:Q31"/>
    <mergeCell ref="W38:X40"/>
    <mergeCell ref="D41:D46"/>
    <mergeCell ref="S42:T45"/>
    <mergeCell ref="U42:V45"/>
    <mergeCell ref="W42:X45"/>
    <mergeCell ref="R30:R31"/>
    <mergeCell ref="B31:E31"/>
    <mergeCell ref="G31:G32"/>
    <mergeCell ref="H31:L32"/>
    <mergeCell ref="S31:T31"/>
    <mergeCell ref="H9:H13"/>
    <mergeCell ref="I9:I13"/>
    <mergeCell ref="J9:J13"/>
    <mergeCell ref="K9:K13"/>
    <mergeCell ref="L9:L13"/>
  </mergeCells>
  <pageMargins left="0.25" right="0.25" top="0.35" bottom="0.34" header="0.3" footer="0.3"/>
  <pageSetup paperSize="9" scale="76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AC226"/>
  <sheetViews>
    <sheetView view="pageBreakPreview" topLeftCell="A200" zoomScale="60" workbookViewId="0">
      <selection activeCell="J232" sqref="J232"/>
    </sheetView>
  </sheetViews>
  <sheetFormatPr defaultColWidth="9.140625" defaultRowHeight="15.75"/>
  <cols>
    <col min="1" max="1" width="3.42578125" style="8" customWidth="1"/>
    <col min="2" max="2" width="6.140625" style="8" customWidth="1"/>
    <col min="3" max="3" width="52.140625" style="8" customWidth="1"/>
    <col min="4" max="5" width="9.140625" style="8" customWidth="1"/>
    <col min="6" max="6" width="7.140625" style="8" customWidth="1"/>
    <col min="7" max="7" width="5.140625" style="8" customWidth="1"/>
    <col min="8" max="10" width="4.140625" style="8" customWidth="1"/>
    <col min="11" max="11" width="6.140625" style="8" customWidth="1"/>
    <col min="12" max="15" width="4.140625" style="8" customWidth="1"/>
    <col min="16" max="16" width="5.85546875" style="8" customWidth="1"/>
    <col min="17" max="18" width="4.140625" style="8" customWidth="1"/>
    <col min="19" max="20" width="5.85546875" style="8" customWidth="1"/>
    <col min="21" max="21" width="7" style="8" customWidth="1"/>
    <col min="22" max="22" width="5.85546875" style="8" customWidth="1"/>
    <col min="23" max="24" width="4.140625" style="8" customWidth="1"/>
    <col min="25" max="25" width="4.5703125" style="8" customWidth="1"/>
    <col min="26" max="16384" width="9.140625" style="8"/>
  </cols>
  <sheetData>
    <row r="1" spans="2:29">
      <c r="C1" s="8" t="s">
        <v>24</v>
      </c>
    </row>
    <row r="2" spans="2:29">
      <c r="C2" s="8" t="s">
        <v>25</v>
      </c>
      <c r="Z2" s="44" t="s">
        <v>177</v>
      </c>
      <c r="AA2" s="44" t="s">
        <v>178</v>
      </c>
      <c r="AB2" s="44" t="s">
        <v>179</v>
      </c>
      <c r="AC2" s="44" t="s">
        <v>180</v>
      </c>
    </row>
    <row r="3" spans="2:29" ht="18" customHeight="1">
      <c r="C3" s="8" t="s">
        <v>26</v>
      </c>
      <c r="D3" s="806" t="s">
        <v>311</v>
      </c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Z3" s="44">
        <f>F29</f>
        <v>480</v>
      </c>
      <c r="AA3" s="44">
        <f>F62</f>
        <v>446</v>
      </c>
      <c r="AB3" s="44">
        <f>F89</f>
        <v>362</v>
      </c>
      <c r="AC3" s="44">
        <f>SUM(Z3:AB3)</f>
        <v>1288</v>
      </c>
    </row>
    <row r="4" spans="2:29" ht="18.75" customHeight="1" thickBot="1">
      <c r="C4" s="81" t="s">
        <v>268</v>
      </c>
      <c r="D4" s="806" t="s">
        <v>325</v>
      </c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P4" s="806"/>
      <c r="Q4" s="806"/>
      <c r="R4" s="806"/>
      <c r="S4" s="806"/>
      <c r="T4" s="806"/>
      <c r="U4" s="806"/>
      <c r="V4" s="806"/>
      <c r="W4" s="806"/>
      <c r="X4" s="806"/>
    </row>
    <row r="5" spans="2:29" ht="15" customHeight="1">
      <c r="B5" s="720" t="s">
        <v>94</v>
      </c>
      <c r="C5" s="720" t="s">
        <v>95</v>
      </c>
      <c r="D5" s="723" t="s">
        <v>28</v>
      </c>
      <c r="E5" s="724"/>
      <c r="F5" s="723" t="s">
        <v>93</v>
      </c>
      <c r="G5" s="729"/>
      <c r="H5" s="729"/>
      <c r="I5" s="729"/>
      <c r="J5" s="729"/>
      <c r="K5" s="729"/>
      <c r="L5" s="729"/>
      <c r="M5" s="729"/>
      <c r="N5" s="729"/>
      <c r="O5" s="724"/>
      <c r="P5" s="723" t="s">
        <v>92</v>
      </c>
      <c r="Q5" s="732"/>
      <c r="R5" s="733"/>
      <c r="S5" s="723" t="s">
        <v>0</v>
      </c>
      <c r="T5" s="729"/>
      <c r="U5" s="729"/>
      <c r="V5" s="724"/>
      <c r="W5" s="723" t="s">
        <v>1</v>
      </c>
      <c r="X5" s="724"/>
      <c r="Y5" s="742"/>
    </row>
    <row r="6" spans="2:29" ht="15.75" customHeight="1">
      <c r="B6" s="721"/>
      <c r="C6" s="721"/>
      <c r="D6" s="725"/>
      <c r="E6" s="726"/>
      <c r="F6" s="725"/>
      <c r="G6" s="730"/>
      <c r="H6" s="730"/>
      <c r="I6" s="730"/>
      <c r="J6" s="730"/>
      <c r="K6" s="730"/>
      <c r="L6" s="730"/>
      <c r="M6" s="730"/>
      <c r="N6" s="730"/>
      <c r="O6" s="726"/>
      <c r="P6" s="734"/>
      <c r="Q6" s="735"/>
      <c r="R6" s="736"/>
      <c r="S6" s="725"/>
      <c r="T6" s="730"/>
      <c r="U6" s="730"/>
      <c r="V6" s="726"/>
      <c r="W6" s="725"/>
      <c r="X6" s="726"/>
      <c r="Y6" s="742"/>
      <c r="AC6" s="36"/>
    </row>
    <row r="7" spans="2:29" ht="16.5" thickBot="1">
      <c r="B7" s="721"/>
      <c r="C7" s="721"/>
      <c r="D7" s="727"/>
      <c r="E7" s="728"/>
      <c r="F7" s="727"/>
      <c r="G7" s="731"/>
      <c r="H7" s="731"/>
      <c r="I7" s="731"/>
      <c r="J7" s="731"/>
      <c r="K7" s="731"/>
      <c r="L7" s="731"/>
      <c r="M7" s="731"/>
      <c r="N7" s="731"/>
      <c r="O7" s="728"/>
      <c r="P7" s="737"/>
      <c r="Q7" s="738"/>
      <c r="R7" s="739"/>
      <c r="S7" s="727"/>
      <c r="T7" s="731"/>
      <c r="U7" s="731"/>
      <c r="V7" s="728"/>
      <c r="W7" s="727"/>
      <c r="X7" s="728"/>
      <c r="Y7" s="742"/>
    </row>
    <row r="8" spans="2:29" ht="15.75" customHeight="1" thickBot="1">
      <c r="B8" s="721"/>
      <c r="C8" s="721"/>
      <c r="D8" s="745" t="s">
        <v>16</v>
      </c>
      <c r="E8" s="745" t="s">
        <v>17</v>
      </c>
      <c r="F8" s="745" t="s">
        <v>2</v>
      </c>
      <c r="G8" s="748" t="s">
        <v>90</v>
      </c>
      <c r="H8" s="749"/>
      <c r="I8" s="749"/>
      <c r="J8" s="749"/>
      <c r="K8" s="749"/>
      <c r="L8" s="750"/>
      <c r="M8" s="748" t="s">
        <v>91</v>
      </c>
      <c r="N8" s="749"/>
      <c r="O8" s="750"/>
      <c r="P8" s="745" t="s">
        <v>3</v>
      </c>
      <c r="Q8" s="745" t="s">
        <v>4</v>
      </c>
      <c r="R8" s="745" t="s">
        <v>5</v>
      </c>
      <c r="S8" s="740" t="s">
        <v>6</v>
      </c>
      <c r="T8" s="751"/>
      <c r="U8" s="751"/>
      <c r="V8" s="741"/>
      <c r="W8" s="740" t="s">
        <v>6</v>
      </c>
      <c r="X8" s="741"/>
      <c r="Y8" s="10"/>
    </row>
    <row r="9" spans="2:29" ht="15.75" customHeight="1">
      <c r="B9" s="721"/>
      <c r="C9" s="721"/>
      <c r="D9" s="746"/>
      <c r="E9" s="746"/>
      <c r="F9" s="746"/>
      <c r="G9" s="745" t="s">
        <v>7</v>
      </c>
      <c r="H9" s="745" t="s">
        <v>8</v>
      </c>
      <c r="I9" s="745" t="s">
        <v>9</v>
      </c>
      <c r="J9" s="745" t="s">
        <v>10</v>
      </c>
      <c r="K9" s="745" t="s">
        <v>11</v>
      </c>
      <c r="L9" s="745" t="s">
        <v>12</v>
      </c>
      <c r="M9" s="745" t="s">
        <v>3</v>
      </c>
      <c r="N9" s="745" t="s">
        <v>4</v>
      </c>
      <c r="O9" s="745" t="s">
        <v>5</v>
      </c>
      <c r="P9" s="746"/>
      <c r="Q9" s="746"/>
      <c r="R9" s="746"/>
      <c r="S9" s="856" t="s">
        <v>13</v>
      </c>
      <c r="T9" s="857"/>
      <c r="U9" s="856" t="s">
        <v>14</v>
      </c>
      <c r="V9" s="862"/>
      <c r="W9" s="786" t="s">
        <v>15</v>
      </c>
      <c r="X9" s="787"/>
      <c r="Y9" s="742"/>
    </row>
    <row r="10" spans="2:29">
      <c r="B10" s="721"/>
      <c r="C10" s="721"/>
      <c r="D10" s="746"/>
      <c r="E10" s="746"/>
      <c r="F10" s="746"/>
      <c r="G10" s="746"/>
      <c r="H10" s="746"/>
      <c r="I10" s="746"/>
      <c r="J10" s="746"/>
      <c r="K10" s="746"/>
      <c r="L10" s="746"/>
      <c r="M10" s="746"/>
      <c r="N10" s="746"/>
      <c r="O10" s="746"/>
      <c r="P10" s="746"/>
      <c r="Q10" s="746"/>
      <c r="R10" s="746"/>
      <c r="S10" s="858"/>
      <c r="T10" s="859"/>
      <c r="U10" s="863"/>
      <c r="V10" s="864"/>
      <c r="W10" s="788"/>
      <c r="X10" s="789"/>
      <c r="Y10" s="742"/>
    </row>
    <row r="11" spans="2:29" ht="16.5" customHeight="1">
      <c r="B11" s="721"/>
      <c r="C11" s="721"/>
      <c r="D11" s="746"/>
      <c r="E11" s="746"/>
      <c r="F11" s="746"/>
      <c r="G11" s="746"/>
      <c r="H11" s="746"/>
      <c r="I11" s="746"/>
      <c r="J11" s="746"/>
      <c r="K11" s="746"/>
      <c r="L11" s="746"/>
      <c r="M11" s="746"/>
      <c r="N11" s="746"/>
      <c r="O11" s="746"/>
      <c r="P11" s="746"/>
      <c r="Q11" s="746"/>
      <c r="R11" s="746"/>
      <c r="S11" s="858"/>
      <c r="T11" s="859"/>
      <c r="U11" s="863"/>
      <c r="V11" s="864"/>
      <c r="W11" s="788"/>
      <c r="X11" s="789"/>
      <c r="Y11" s="742"/>
    </row>
    <row r="12" spans="2:29" ht="16.5" thickBot="1">
      <c r="B12" s="721"/>
      <c r="C12" s="721"/>
      <c r="D12" s="746"/>
      <c r="E12" s="746"/>
      <c r="F12" s="746"/>
      <c r="G12" s="746"/>
      <c r="H12" s="746"/>
      <c r="I12" s="746"/>
      <c r="J12" s="746"/>
      <c r="K12" s="746"/>
      <c r="L12" s="746"/>
      <c r="M12" s="746"/>
      <c r="N12" s="746"/>
      <c r="O12" s="746"/>
      <c r="P12" s="746"/>
      <c r="Q12" s="746"/>
      <c r="R12" s="746"/>
      <c r="S12" s="860"/>
      <c r="T12" s="861"/>
      <c r="U12" s="865"/>
      <c r="V12" s="866"/>
      <c r="W12" s="790"/>
      <c r="X12" s="791"/>
      <c r="Y12" s="10"/>
    </row>
    <row r="13" spans="2:29" ht="16.5" thickBot="1">
      <c r="B13" s="722"/>
      <c r="C13" s="722"/>
      <c r="D13" s="747"/>
      <c r="E13" s="747"/>
      <c r="F13" s="747"/>
      <c r="G13" s="747"/>
      <c r="H13" s="747"/>
      <c r="I13" s="747"/>
      <c r="J13" s="747"/>
      <c r="K13" s="747"/>
      <c r="L13" s="747"/>
      <c r="M13" s="747"/>
      <c r="N13" s="747"/>
      <c r="O13" s="747"/>
      <c r="P13" s="747"/>
      <c r="Q13" s="747"/>
      <c r="R13" s="747"/>
      <c r="S13" s="11" t="s">
        <v>18</v>
      </c>
      <c r="T13" s="11" t="s">
        <v>19</v>
      </c>
      <c r="U13" s="11" t="s">
        <v>18</v>
      </c>
      <c r="V13" s="11" t="s">
        <v>19</v>
      </c>
      <c r="W13" s="11">
        <v>1</v>
      </c>
      <c r="X13" s="11">
        <v>2</v>
      </c>
      <c r="Y13" s="10"/>
    </row>
    <row r="14" spans="2:29" ht="16.5" thickBot="1">
      <c r="B14" s="148">
        <v>1</v>
      </c>
      <c r="C14" s="145" t="s">
        <v>182</v>
      </c>
      <c r="D14" s="12" t="s">
        <v>21</v>
      </c>
      <c r="E14" s="12">
        <v>1</v>
      </c>
      <c r="F14" s="12">
        <f>SUM(G14:L14)</f>
        <v>18</v>
      </c>
      <c r="G14" s="14"/>
      <c r="H14" s="14"/>
      <c r="I14" s="14"/>
      <c r="J14" s="14"/>
      <c r="K14" s="14">
        <v>18</v>
      </c>
      <c r="L14" s="15"/>
      <c r="M14" s="14" t="s">
        <v>56</v>
      </c>
      <c r="N14" s="14"/>
      <c r="O14" s="15"/>
      <c r="P14" s="14">
        <v>3</v>
      </c>
      <c r="Q14" s="14"/>
      <c r="R14" s="15"/>
      <c r="S14" s="14"/>
      <c r="T14" s="14">
        <v>18</v>
      </c>
      <c r="U14" s="14"/>
      <c r="V14" s="15"/>
      <c r="W14" s="14">
        <v>3</v>
      </c>
      <c r="X14" s="15"/>
      <c r="Y14" s="10"/>
    </row>
    <row r="15" spans="2:29" ht="16.5" thickBot="1">
      <c r="B15" s="148">
        <v>2</v>
      </c>
      <c r="C15" s="145" t="s">
        <v>30</v>
      </c>
      <c r="D15" s="13" t="s">
        <v>21</v>
      </c>
      <c r="E15" s="13">
        <v>1</v>
      </c>
      <c r="F15" s="13">
        <f>SUM(G15:L15)</f>
        <v>18</v>
      </c>
      <c r="G15" s="14"/>
      <c r="H15" s="14"/>
      <c r="I15" s="14"/>
      <c r="J15" s="14"/>
      <c r="K15" s="14">
        <v>18</v>
      </c>
      <c r="L15" s="15"/>
      <c r="M15" s="14" t="s">
        <v>56</v>
      </c>
      <c r="N15" s="14"/>
      <c r="O15" s="15"/>
      <c r="P15" s="14">
        <v>3</v>
      </c>
      <c r="Q15" s="14"/>
      <c r="R15" s="15"/>
      <c r="S15" s="14"/>
      <c r="T15" s="14">
        <v>18</v>
      </c>
      <c r="U15" s="14"/>
      <c r="V15" s="15"/>
      <c r="W15" s="14">
        <v>3</v>
      </c>
      <c r="X15" s="15"/>
      <c r="Y15" s="10"/>
    </row>
    <row r="16" spans="2:29" ht="16.5" thickBot="1">
      <c r="B16" s="148">
        <v>3</v>
      </c>
      <c r="C16" s="145" t="s">
        <v>31</v>
      </c>
      <c r="D16" s="13" t="s">
        <v>21</v>
      </c>
      <c r="E16" s="13">
        <v>1</v>
      </c>
      <c r="F16" s="13">
        <f t="shared" ref="F16:F28" si="0">SUM(G16:L16)</f>
        <v>18</v>
      </c>
      <c r="G16" s="14"/>
      <c r="H16" s="14"/>
      <c r="I16" s="14"/>
      <c r="J16" s="14"/>
      <c r="K16" s="14">
        <v>18</v>
      </c>
      <c r="L16" s="15"/>
      <c r="M16" s="14"/>
      <c r="N16" s="14"/>
      <c r="O16" s="15" t="s">
        <v>56</v>
      </c>
      <c r="P16" s="14"/>
      <c r="Q16" s="14"/>
      <c r="R16" s="15">
        <v>3</v>
      </c>
      <c r="S16" s="14"/>
      <c r="T16" s="14">
        <v>18</v>
      </c>
      <c r="U16" s="14"/>
      <c r="V16" s="15"/>
      <c r="W16" s="14">
        <v>3</v>
      </c>
      <c r="X16" s="15"/>
      <c r="Y16" s="10"/>
    </row>
    <row r="17" spans="2:25" ht="16.5" thickBot="1">
      <c r="B17" s="148">
        <v>4</v>
      </c>
      <c r="C17" s="145" t="s">
        <v>29</v>
      </c>
      <c r="D17" s="13" t="s">
        <v>21</v>
      </c>
      <c r="E17" s="13">
        <v>1</v>
      </c>
      <c r="F17" s="13">
        <f t="shared" si="0"/>
        <v>18</v>
      </c>
      <c r="G17" s="14"/>
      <c r="H17" s="14"/>
      <c r="I17" s="14"/>
      <c r="J17" s="14"/>
      <c r="K17" s="14">
        <v>18</v>
      </c>
      <c r="L17" s="15"/>
      <c r="M17" s="14"/>
      <c r="N17" s="14"/>
      <c r="O17" s="15" t="s">
        <v>56</v>
      </c>
      <c r="P17" s="14"/>
      <c r="Q17" s="14"/>
      <c r="R17" s="15">
        <v>3</v>
      </c>
      <c r="S17" s="14"/>
      <c r="T17" s="14">
        <v>18</v>
      </c>
      <c r="U17" s="14"/>
      <c r="V17" s="15"/>
      <c r="W17" s="14">
        <v>3</v>
      </c>
      <c r="X17" s="15"/>
      <c r="Y17" s="10"/>
    </row>
    <row r="18" spans="2:25" ht="16.5" thickBot="1">
      <c r="B18" s="148">
        <v>5</v>
      </c>
      <c r="C18" s="145" t="s">
        <v>33</v>
      </c>
      <c r="D18" s="13" t="s">
        <v>21</v>
      </c>
      <c r="E18" s="13">
        <v>1</v>
      </c>
      <c r="F18" s="13">
        <f t="shared" si="0"/>
        <v>18</v>
      </c>
      <c r="G18" s="14"/>
      <c r="H18" s="14"/>
      <c r="I18" s="14"/>
      <c r="J18" s="14"/>
      <c r="K18" s="14">
        <v>18</v>
      </c>
      <c r="L18" s="15"/>
      <c r="M18" s="14"/>
      <c r="N18" s="14"/>
      <c r="O18" s="15" t="s">
        <v>56</v>
      </c>
      <c r="P18" s="14"/>
      <c r="Q18" s="14"/>
      <c r="R18" s="15">
        <v>3</v>
      </c>
      <c r="S18" s="14"/>
      <c r="T18" s="14">
        <v>18</v>
      </c>
      <c r="U18" s="14"/>
      <c r="V18" s="15"/>
      <c r="W18" s="14">
        <v>3</v>
      </c>
      <c r="X18" s="15"/>
      <c r="Y18" s="10"/>
    </row>
    <row r="19" spans="2:25" ht="16.5" thickBot="1">
      <c r="B19" s="148">
        <v>6</v>
      </c>
      <c r="C19" s="145" t="s">
        <v>181</v>
      </c>
      <c r="D19" s="13" t="s">
        <v>34</v>
      </c>
      <c r="E19" s="13">
        <v>1</v>
      </c>
      <c r="F19" s="13">
        <f t="shared" si="0"/>
        <v>34</v>
      </c>
      <c r="G19" s="14">
        <v>16</v>
      </c>
      <c r="H19" s="14"/>
      <c r="I19" s="14"/>
      <c r="J19" s="14"/>
      <c r="K19" s="14">
        <v>18</v>
      </c>
      <c r="L19" s="15"/>
      <c r="M19" s="14" t="s">
        <v>56</v>
      </c>
      <c r="N19" s="14"/>
      <c r="O19" s="15"/>
      <c r="P19" s="14">
        <v>4</v>
      </c>
      <c r="Q19" s="14"/>
      <c r="R19" s="15"/>
      <c r="S19" s="14">
        <v>16</v>
      </c>
      <c r="T19" s="14">
        <v>18</v>
      </c>
      <c r="U19" s="14"/>
      <c r="V19" s="15"/>
      <c r="W19" s="14">
        <v>4</v>
      </c>
      <c r="X19" s="15"/>
      <c r="Y19" s="10"/>
    </row>
    <row r="20" spans="2:25" ht="16.5" thickBot="1">
      <c r="B20" s="148">
        <v>7</v>
      </c>
      <c r="C20" s="145" t="s">
        <v>183</v>
      </c>
      <c r="D20" s="13" t="s">
        <v>184</v>
      </c>
      <c r="E20" s="13">
        <v>1.2</v>
      </c>
      <c r="F20" s="13">
        <f t="shared" si="0"/>
        <v>68</v>
      </c>
      <c r="G20" s="14">
        <v>32</v>
      </c>
      <c r="H20" s="14"/>
      <c r="I20" s="14"/>
      <c r="J20" s="14"/>
      <c r="K20" s="14">
        <v>36</v>
      </c>
      <c r="L20" s="15"/>
      <c r="M20" s="14" t="s">
        <v>56</v>
      </c>
      <c r="N20" s="14"/>
      <c r="O20" s="15"/>
      <c r="P20" s="14">
        <v>7</v>
      </c>
      <c r="Q20" s="14"/>
      <c r="R20" s="15"/>
      <c r="S20" s="14">
        <v>16</v>
      </c>
      <c r="T20" s="14">
        <v>18</v>
      </c>
      <c r="U20" s="14">
        <v>16</v>
      </c>
      <c r="V20" s="15">
        <v>18</v>
      </c>
      <c r="W20" s="14">
        <v>3</v>
      </c>
      <c r="X20" s="15">
        <v>4</v>
      </c>
      <c r="Y20" s="10"/>
    </row>
    <row r="21" spans="2:25" ht="16.5" thickBot="1">
      <c r="B21" s="148">
        <v>8</v>
      </c>
      <c r="C21" s="145" t="s">
        <v>32</v>
      </c>
      <c r="D21" s="13" t="s">
        <v>184</v>
      </c>
      <c r="E21" s="13">
        <v>1.2</v>
      </c>
      <c r="F21" s="13">
        <f t="shared" si="0"/>
        <v>68</v>
      </c>
      <c r="G21" s="14">
        <v>32</v>
      </c>
      <c r="H21" s="14"/>
      <c r="I21" s="14"/>
      <c r="J21" s="14"/>
      <c r="K21" s="14">
        <v>36</v>
      </c>
      <c r="L21" s="15"/>
      <c r="M21" s="14" t="s">
        <v>56</v>
      </c>
      <c r="N21" s="14"/>
      <c r="O21" s="15"/>
      <c r="P21" s="14">
        <v>7</v>
      </c>
      <c r="Q21" s="14"/>
      <c r="R21" s="15"/>
      <c r="S21" s="14">
        <v>16</v>
      </c>
      <c r="T21" s="14">
        <v>18</v>
      </c>
      <c r="U21" s="14">
        <v>16</v>
      </c>
      <c r="V21" s="15">
        <v>18</v>
      </c>
      <c r="W21" s="14">
        <v>3</v>
      </c>
      <c r="X21" s="15">
        <v>4</v>
      </c>
      <c r="Y21" s="10"/>
    </row>
    <row r="22" spans="2:25" ht="16.5" thickBot="1">
      <c r="B22" s="148">
        <v>9</v>
      </c>
      <c r="C22" s="145" t="s">
        <v>357</v>
      </c>
      <c r="D22" s="13" t="s">
        <v>184</v>
      </c>
      <c r="E22" s="13">
        <v>1.2</v>
      </c>
      <c r="F22" s="13">
        <f t="shared" si="0"/>
        <v>68</v>
      </c>
      <c r="G22" s="14">
        <v>32</v>
      </c>
      <c r="H22" s="14"/>
      <c r="I22" s="14"/>
      <c r="J22" s="14"/>
      <c r="K22" s="14">
        <v>36</v>
      </c>
      <c r="L22" s="15"/>
      <c r="M22" s="14" t="s">
        <v>56</v>
      </c>
      <c r="N22" s="14"/>
      <c r="O22" s="20"/>
      <c r="P22" s="14">
        <v>7</v>
      </c>
      <c r="Q22" s="14"/>
      <c r="R22" s="20"/>
      <c r="S22" s="14">
        <v>16</v>
      </c>
      <c r="T22" s="14">
        <v>18</v>
      </c>
      <c r="U22" s="14">
        <v>16</v>
      </c>
      <c r="V22" s="15">
        <v>18</v>
      </c>
      <c r="W22" s="14">
        <v>3</v>
      </c>
      <c r="X22" s="15">
        <v>4</v>
      </c>
      <c r="Y22" s="10"/>
    </row>
    <row r="23" spans="2:25" ht="16.5" thickBot="1">
      <c r="B23" s="148">
        <v>10</v>
      </c>
      <c r="C23" s="145" t="s">
        <v>185</v>
      </c>
      <c r="D23" s="13" t="s">
        <v>184</v>
      </c>
      <c r="E23" s="13">
        <v>1.2</v>
      </c>
      <c r="F23" s="13">
        <f t="shared" si="0"/>
        <v>50</v>
      </c>
      <c r="G23" s="14">
        <v>32</v>
      </c>
      <c r="H23" s="14"/>
      <c r="I23" s="14"/>
      <c r="J23" s="14"/>
      <c r="K23" s="14">
        <v>18</v>
      </c>
      <c r="L23" s="15"/>
      <c r="M23" s="14" t="s">
        <v>56</v>
      </c>
      <c r="N23" s="14"/>
      <c r="O23" s="15"/>
      <c r="P23" s="14">
        <v>7</v>
      </c>
      <c r="Q23" s="14"/>
      <c r="R23" s="15"/>
      <c r="S23" s="14">
        <v>16</v>
      </c>
      <c r="T23" s="14"/>
      <c r="U23" s="14">
        <v>16</v>
      </c>
      <c r="V23" s="15">
        <v>18</v>
      </c>
      <c r="W23" s="14">
        <v>2</v>
      </c>
      <c r="X23" s="15">
        <v>5</v>
      </c>
      <c r="Y23" s="10"/>
    </row>
    <row r="24" spans="2:25" ht="16.5" thickBot="1">
      <c r="B24" s="148">
        <v>11</v>
      </c>
      <c r="C24" s="145" t="s">
        <v>186</v>
      </c>
      <c r="D24" s="13" t="s">
        <v>21</v>
      </c>
      <c r="E24" s="13">
        <v>2</v>
      </c>
      <c r="F24" s="13">
        <f t="shared" si="0"/>
        <v>18</v>
      </c>
      <c r="G24" s="14"/>
      <c r="H24" s="14"/>
      <c r="I24" s="14"/>
      <c r="J24" s="14"/>
      <c r="K24" s="14">
        <v>18</v>
      </c>
      <c r="L24" s="15"/>
      <c r="M24" s="14" t="s">
        <v>56</v>
      </c>
      <c r="N24" s="14"/>
      <c r="O24" s="15"/>
      <c r="P24" s="63">
        <v>2</v>
      </c>
      <c r="Q24" s="64"/>
      <c r="R24" s="15"/>
      <c r="S24" s="14"/>
      <c r="T24" s="25"/>
      <c r="U24" s="14"/>
      <c r="V24" s="15">
        <v>18</v>
      </c>
      <c r="W24" s="46"/>
      <c r="X24" s="15">
        <v>2</v>
      </c>
      <c r="Y24" s="10"/>
    </row>
    <row r="25" spans="2:25" ht="32.25" thickBot="1">
      <c r="B25" s="148">
        <v>12</v>
      </c>
      <c r="C25" s="145" t="s">
        <v>239</v>
      </c>
      <c r="D25" s="13" t="s">
        <v>21</v>
      </c>
      <c r="E25" s="13">
        <v>2</v>
      </c>
      <c r="F25" s="13">
        <f t="shared" si="0"/>
        <v>18</v>
      </c>
      <c r="G25" s="14"/>
      <c r="H25" s="14"/>
      <c r="I25" s="14"/>
      <c r="J25" s="14"/>
      <c r="K25" s="14">
        <v>18</v>
      </c>
      <c r="L25" s="15"/>
      <c r="M25" s="14" t="s">
        <v>56</v>
      </c>
      <c r="N25" s="14"/>
      <c r="O25" s="15"/>
      <c r="P25" s="65">
        <v>3</v>
      </c>
      <c r="Q25" s="66"/>
      <c r="R25" s="15"/>
      <c r="S25" s="14"/>
      <c r="T25" s="14"/>
      <c r="U25" s="14"/>
      <c r="V25" s="15">
        <v>18</v>
      </c>
      <c r="W25" s="14"/>
      <c r="X25" s="15">
        <v>3</v>
      </c>
      <c r="Y25" s="10"/>
    </row>
    <row r="26" spans="2:25" ht="32.25" thickBot="1">
      <c r="B26" s="148">
        <v>13</v>
      </c>
      <c r="C26" s="22" t="s">
        <v>240</v>
      </c>
      <c r="D26" s="71" t="s">
        <v>21</v>
      </c>
      <c r="E26" s="71">
        <v>2</v>
      </c>
      <c r="F26" s="13">
        <f t="shared" si="0"/>
        <v>18</v>
      </c>
      <c r="G26" s="14"/>
      <c r="H26" s="14"/>
      <c r="I26" s="14"/>
      <c r="J26" s="14"/>
      <c r="K26" s="14">
        <v>18</v>
      </c>
      <c r="L26" s="15"/>
      <c r="M26" s="14" t="s">
        <v>56</v>
      </c>
      <c r="N26" s="14"/>
      <c r="O26" s="15"/>
      <c r="P26" s="65">
        <v>3</v>
      </c>
      <c r="Q26" s="66"/>
      <c r="R26" s="15"/>
      <c r="S26" s="14"/>
      <c r="T26" s="14"/>
      <c r="U26" s="14"/>
      <c r="V26" s="15">
        <v>18</v>
      </c>
      <c r="W26" s="14"/>
      <c r="X26" s="15">
        <v>3</v>
      </c>
      <c r="Y26" s="742"/>
    </row>
    <row r="27" spans="2:25" ht="16.5" thickBot="1">
      <c r="B27" s="148">
        <v>14</v>
      </c>
      <c r="C27" s="22" t="s">
        <v>187</v>
      </c>
      <c r="D27" s="72" t="s">
        <v>21</v>
      </c>
      <c r="E27" s="72">
        <v>2</v>
      </c>
      <c r="F27" s="13">
        <f t="shared" si="0"/>
        <v>18</v>
      </c>
      <c r="G27" s="14"/>
      <c r="H27" s="14"/>
      <c r="I27" s="14"/>
      <c r="J27" s="14"/>
      <c r="K27" s="14">
        <v>18</v>
      </c>
      <c r="L27" s="15"/>
      <c r="M27" s="14" t="s">
        <v>56</v>
      </c>
      <c r="N27" s="14"/>
      <c r="O27" s="15"/>
      <c r="P27" s="65">
        <v>3</v>
      </c>
      <c r="Q27" s="66"/>
      <c r="R27" s="15"/>
      <c r="S27" s="14"/>
      <c r="T27" s="14"/>
      <c r="U27" s="14"/>
      <c r="V27" s="15">
        <v>18</v>
      </c>
      <c r="W27" s="14"/>
      <c r="X27" s="15">
        <v>3</v>
      </c>
      <c r="Y27" s="742"/>
    </row>
    <row r="28" spans="2:25" ht="16.5" thickBot="1">
      <c r="B28" s="148">
        <v>15</v>
      </c>
      <c r="C28" s="145" t="s">
        <v>40</v>
      </c>
      <c r="D28" s="53" t="s">
        <v>184</v>
      </c>
      <c r="E28" s="53" t="s">
        <v>244</v>
      </c>
      <c r="F28" s="13">
        <f t="shared" si="0"/>
        <v>30</v>
      </c>
      <c r="G28" s="14"/>
      <c r="H28" s="14"/>
      <c r="I28" s="14"/>
      <c r="J28" s="14"/>
      <c r="K28" s="18">
        <v>30</v>
      </c>
      <c r="L28" s="37"/>
      <c r="M28" s="18" t="s">
        <v>56</v>
      </c>
      <c r="N28" s="18"/>
      <c r="O28" s="37"/>
      <c r="P28" s="67">
        <v>2</v>
      </c>
      <c r="Q28" s="68"/>
      <c r="R28" s="37"/>
      <c r="S28" s="18"/>
      <c r="T28" s="18"/>
      <c r="U28" s="18"/>
      <c r="V28" s="37">
        <v>30</v>
      </c>
      <c r="W28" s="14"/>
      <c r="X28" s="15">
        <v>2</v>
      </c>
      <c r="Y28" s="10"/>
    </row>
    <row r="29" spans="2:25" ht="16.5" thickBot="1">
      <c r="B29" s="769" t="s">
        <v>22</v>
      </c>
      <c r="C29" s="770"/>
      <c r="D29" s="770"/>
      <c r="E29" s="771"/>
      <c r="F29" s="772">
        <f t="shared" ref="F29:L29" si="1">SUM(F14:F28)</f>
        <v>480</v>
      </c>
      <c r="G29" s="89">
        <f t="shared" si="1"/>
        <v>144</v>
      </c>
      <c r="H29" s="89">
        <f t="shared" si="1"/>
        <v>0</v>
      </c>
      <c r="I29" s="89">
        <f t="shared" si="1"/>
        <v>0</v>
      </c>
      <c r="J29" s="89">
        <f t="shared" si="1"/>
        <v>0</v>
      </c>
      <c r="K29" s="89">
        <f t="shared" si="1"/>
        <v>336</v>
      </c>
      <c r="L29" s="89">
        <f t="shared" si="1"/>
        <v>0</v>
      </c>
      <c r="M29" s="772"/>
      <c r="N29" s="772"/>
      <c r="O29" s="772"/>
      <c r="P29" s="772">
        <f t="shared" ref="P29:X29" si="2">SUM(P14:P28)</f>
        <v>51</v>
      </c>
      <c r="Q29" s="772">
        <f t="shared" si="2"/>
        <v>0</v>
      </c>
      <c r="R29" s="772">
        <f t="shared" si="2"/>
        <v>9</v>
      </c>
      <c r="S29" s="89">
        <f t="shared" si="2"/>
        <v>80</v>
      </c>
      <c r="T29" s="89">
        <f t="shared" si="2"/>
        <v>162</v>
      </c>
      <c r="U29" s="89">
        <f t="shared" si="2"/>
        <v>64</v>
      </c>
      <c r="V29" s="89">
        <f t="shared" si="2"/>
        <v>174</v>
      </c>
      <c r="W29" s="89">
        <f t="shared" si="2"/>
        <v>30</v>
      </c>
      <c r="X29" s="89">
        <f t="shared" si="2"/>
        <v>30</v>
      </c>
      <c r="Y29" s="10"/>
    </row>
    <row r="30" spans="2:25" ht="16.5" thickBot="1">
      <c r="B30" s="775" t="s">
        <v>35</v>
      </c>
      <c r="C30" s="776"/>
      <c r="D30" s="776"/>
      <c r="E30" s="777"/>
      <c r="F30" s="773"/>
      <c r="G30" s="723">
        <f>SUM(G29:L29)</f>
        <v>480</v>
      </c>
      <c r="H30" s="799"/>
      <c r="I30" s="799"/>
      <c r="J30" s="799"/>
      <c r="K30" s="799"/>
      <c r="L30" s="800"/>
      <c r="M30" s="773"/>
      <c r="N30" s="773"/>
      <c r="O30" s="773"/>
      <c r="P30" s="774"/>
      <c r="Q30" s="774"/>
      <c r="R30" s="774"/>
      <c r="S30" s="748">
        <f>S29+T29</f>
        <v>242</v>
      </c>
      <c r="T30" s="750"/>
      <c r="U30" s="748">
        <f>U29+V29</f>
        <v>238</v>
      </c>
      <c r="V30" s="750"/>
      <c r="W30" s="723" t="s">
        <v>23</v>
      </c>
      <c r="X30" s="724"/>
      <c r="Y30" s="10"/>
    </row>
    <row r="31" spans="2:25" ht="16.5" thickBot="1">
      <c r="B31" s="778"/>
      <c r="C31" s="779"/>
      <c r="D31" s="779"/>
      <c r="E31" s="780"/>
      <c r="F31" s="774"/>
      <c r="G31" s="801"/>
      <c r="H31" s="802"/>
      <c r="I31" s="802"/>
      <c r="J31" s="802"/>
      <c r="K31" s="802"/>
      <c r="L31" s="803"/>
      <c r="M31" s="774"/>
      <c r="N31" s="774"/>
      <c r="O31" s="774"/>
      <c r="P31" s="748">
        <f>SUM(P29:R30)</f>
        <v>60</v>
      </c>
      <c r="Q31" s="749"/>
      <c r="R31" s="750"/>
      <c r="S31" s="748">
        <f>S30+U30</f>
        <v>480</v>
      </c>
      <c r="T31" s="749"/>
      <c r="U31" s="749"/>
      <c r="V31" s="750"/>
      <c r="W31" s="727">
        <v>60</v>
      </c>
      <c r="X31" s="728"/>
      <c r="Y31" s="10"/>
    </row>
    <row r="33" spans="2:24" ht="46.5" customHeight="1"/>
    <row r="34" spans="2:24">
      <c r="C34" s="8" t="s">
        <v>24</v>
      </c>
    </row>
    <row r="35" spans="2:24">
      <c r="C35" s="8" t="s">
        <v>25</v>
      </c>
    </row>
    <row r="36" spans="2:24" ht="18">
      <c r="C36" s="8" t="s">
        <v>26</v>
      </c>
      <c r="D36" s="806" t="s">
        <v>311</v>
      </c>
      <c r="E36" s="806"/>
      <c r="F36" s="806"/>
      <c r="G36" s="806"/>
      <c r="H36" s="806"/>
      <c r="I36" s="806"/>
      <c r="J36" s="806"/>
      <c r="K36" s="806"/>
      <c r="L36" s="806"/>
      <c r="M36" s="806"/>
      <c r="N36" s="806"/>
      <c r="O36" s="806"/>
      <c r="P36" s="806"/>
      <c r="Q36" s="806"/>
      <c r="R36" s="806"/>
      <c r="S36" s="806"/>
      <c r="T36" s="806"/>
      <c r="U36" s="806"/>
      <c r="V36" s="806"/>
      <c r="W36" s="806"/>
      <c r="X36" s="806"/>
    </row>
    <row r="37" spans="2:24" ht="18.75" thickBot="1">
      <c r="C37" s="81" t="s">
        <v>268</v>
      </c>
      <c r="D37" s="806" t="s">
        <v>325</v>
      </c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6"/>
      <c r="Q37" s="806"/>
      <c r="R37" s="806"/>
      <c r="S37" s="806"/>
      <c r="T37" s="806"/>
      <c r="U37" s="806"/>
      <c r="V37" s="806"/>
      <c r="W37" s="806"/>
      <c r="X37" s="806"/>
    </row>
    <row r="38" spans="2:24">
      <c r="B38" s="720" t="s">
        <v>94</v>
      </c>
      <c r="C38" s="720" t="s">
        <v>95</v>
      </c>
      <c r="D38" s="723" t="s">
        <v>28</v>
      </c>
      <c r="E38" s="724"/>
      <c r="F38" s="723" t="s">
        <v>93</v>
      </c>
      <c r="G38" s="729"/>
      <c r="H38" s="729"/>
      <c r="I38" s="729"/>
      <c r="J38" s="729"/>
      <c r="K38" s="729"/>
      <c r="L38" s="729"/>
      <c r="M38" s="729"/>
      <c r="N38" s="729"/>
      <c r="O38" s="724"/>
      <c r="P38" s="723" t="s">
        <v>92</v>
      </c>
      <c r="Q38" s="732"/>
      <c r="R38" s="733"/>
      <c r="S38" s="723" t="s">
        <v>0</v>
      </c>
      <c r="T38" s="729"/>
      <c r="U38" s="729"/>
      <c r="V38" s="724"/>
      <c r="W38" s="723" t="s">
        <v>1</v>
      </c>
      <c r="X38" s="724"/>
    </row>
    <row r="39" spans="2:24">
      <c r="B39" s="721"/>
      <c r="C39" s="721"/>
      <c r="D39" s="725"/>
      <c r="E39" s="726"/>
      <c r="F39" s="725"/>
      <c r="G39" s="730"/>
      <c r="H39" s="730"/>
      <c r="I39" s="730"/>
      <c r="J39" s="730"/>
      <c r="K39" s="730"/>
      <c r="L39" s="730"/>
      <c r="M39" s="730"/>
      <c r="N39" s="730"/>
      <c r="O39" s="726"/>
      <c r="P39" s="734"/>
      <c r="Q39" s="735"/>
      <c r="R39" s="736"/>
      <c r="S39" s="725"/>
      <c r="T39" s="730"/>
      <c r="U39" s="730"/>
      <c r="V39" s="726"/>
      <c r="W39" s="725"/>
      <c r="X39" s="726"/>
    </row>
    <row r="40" spans="2:24" ht="16.5" thickBot="1">
      <c r="B40" s="721"/>
      <c r="C40" s="721"/>
      <c r="D40" s="727"/>
      <c r="E40" s="728"/>
      <c r="F40" s="727"/>
      <c r="G40" s="731"/>
      <c r="H40" s="731"/>
      <c r="I40" s="731"/>
      <c r="J40" s="731"/>
      <c r="K40" s="731"/>
      <c r="L40" s="731"/>
      <c r="M40" s="731"/>
      <c r="N40" s="731"/>
      <c r="O40" s="728"/>
      <c r="P40" s="737"/>
      <c r="Q40" s="738"/>
      <c r="R40" s="739"/>
      <c r="S40" s="727"/>
      <c r="T40" s="731"/>
      <c r="U40" s="731"/>
      <c r="V40" s="728"/>
      <c r="W40" s="727"/>
      <c r="X40" s="728"/>
    </row>
    <row r="41" spans="2:24" ht="16.5" thickBot="1">
      <c r="B41" s="721"/>
      <c r="C41" s="721"/>
      <c r="D41" s="745" t="s">
        <v>16</v>
      </c>
      <c r="E41" s="745" t="s">
        <v>17</v>
      </c>
      <c r="F41" s="745" t="s">
        <v>2</v>
      </c>
      <c r="G41" s="748" t="s">
        <v>90</v>
      </c>
      <c r="H41" s="749"/>
      <c r="I41" s="749"/>
      <c r="J41" s="749"/>
      <c r="K41" s="749"/>
      <c r="L41" s="750"/>
      <c r="M41" s="748" t="s">
        <v>91</v>
      </c>
      <c r="N41" s="749"/>
      <c r="O41" s="750"/>
      <c r="P41" s="745" t="s">
        <v>3</v>
      </c>
      <c r="Q41" s="745" t="s">
        <v>4</v>
      </c>
      <c r="R41" s="745" t="s">
        <v>5</v>
      </c>
      <c r="S41" s="740" t="s">
        <v>38</v>
      </c>
      <c r="T41" s="751"/>
      <c r="U41" s="751"/>
      <c r="V41" s="741"/>
      <c r="W41" s="740" t="s">
        <v>38</v>
      </c>
      <c r="X41" s="741"/>
    </row>
    <row r="42" spans="2:24">
      <c r="B42" s="721"/>
      <c r="C42" s="721"/>
      <c r="D42" s="746"/>
      <c r="E42" s="746"/>
      <c r="F42" s="746"/>
      <c r="G42" s="745" t="s">
        <v>7</v>
      </c>
      <c r="H42" s="745" t="s">
        <v>8</v>
      </c>
      <c r="I42" s="745" t="s">
        <v>9</v>
      </c>
      <c r="J42" s="745" t="s">
        <v>10</v>
      </c>
      <c r="K42" s="745" t="s">
        <v>11</v>
      </c>
      <c r="L42" s="745" t="s">
        <v>12</v>
      </c>
      <c r="M42" s="745" t="s">
        <v>3</v>
      </c>
      <c r="N42" s="745" t="s">
        <v>4</v>
      </c>
      <c r="O42" s="745" t="s">
        <v>5</v>
      </c>
      <c r="P42" s="746"/>
      <c r="Q42" s="746"/>
      <c r="R42" s="746"/>
      <c r="S42" s="856" t="s">
        <v>36</v>
      </c>
      <c r="T42" s="857"/>
      <c r="U42" s="856" t="s">
        <v>37</v>
      </c>
      <c r="V42" s="862"/>
      <c r="W42" s="786" t="s">
        <v>15</v>
      </c>
      <c r="X42" s="787"/>
    </row>
    <row r="43" spans="2:24">
      <c r="B43" s="721"/>
      <c r="C43" s="721"/>
      <c r="D43" s="746"/>
      <c r="E43" s="746"/>
      <c r="F43" s="746"/>
      <c r="G43" s="746"/>
      <c r="H43" s="746"/>
      <c r="I43" s="746"/>
      <c r="J43" s="746"/>
      <c r="K43" s="746"/>
      <c r="L43" s="746"/>
      <c r="M43" s="746"/>
      <c r="N43" s="746"/>
      <c r="O43" s="746"/>
      <c r="P43" s="746"/>
      <c r="Q43" s="746"/>
      <c r="R43" s="746"/>
      <c r="S43" s="858"/>
      <c r="T43" s="859"/>
      <c r="U43" s="863"/>
      <c r="V43" s="864"/>
      <c r="W43" s="788"/>
      <c r="X43" s="789"/>
    </row>
    <row r="44" spans="2:24">
      <c r="B44" s="721"/>
      <c r="C44" s="721"/>
      <c r="D44" s="746"/>
      <c r="E44" s="746"/>
      <c r="F44" s="746"/>
      <c r="G44" s="746"/>
      <c r="H44" s="746"/>
      <c r="I44" s="746"/>
      <c r="J44" s="746"/>
      <c r="K44" s="746"/>
      <c r="L44" s="746"/>
      <c r="M44" s="746"/>
      <c r="N44" s="746"/>
      <c r="O44" s="746"/>
      <c r="P44" s="746"/>
      <c r="Q44" s="746"/>
      <c r="R44" s="746"/>
      <c r="S44" s="858"/>
      <c r="T44" s="859"/>
      <c r="U44" s="863"/>
      <c r="V44" s="864"/>
      <c r="W44" s="788"/>
      <c r="X44" s="789"/>
    </row>
    <row r="45" spans="2:24" ht="16.5" thickBot="1">
      <c r="B45" s="721"/>
      <c r="C45" s="721"/>
      <c r="D45" s="746"/>
      <c r="E45" s="746"/>
      <c r="F45" s="746"/>
      <c r="G45" s="746"/>
      <c r="H45" s="746"/>
      <c r="I45" s="746"/>
      <c r="J45" s="746"/>
      <c r="K45" s="746"/>
      <c r="L45" s="746"/>
      <c r="M45" s="746"/>
      <c r="N45" s="746"/>
      <c r="O45" s="746"/>
      <c r="P45" s="746"/>
      <c r="Q45" s="746"/>
      <c r="R45" s="746"/>
      <c r="S45" s="860"/>
      <c r="T45" s="861"/>
      <c r="U45" s="865"/>
      <c r="V45" s="866"/>
      <c r="W45" s="790"/>
      <c r="X45" s="791"/>
    </row>
    <row r="46" spans="2:24" ht="16.5" thickBot="1">
      <c r="B46" s="722"/>
      <c r="C46" s="722"/>
      <c r="D46" s="747"/>
      <c r="E46" s="747"/>
      <c r="F46" s="747"/>
      <c r="G46" s="747"/>
      <c r="H46" s="747"/>
      <c r="I46" s="747"/>
      <c r="J46" s="747"/>
      <c r="K46" s="747"/>
      <c r="L46" s="747"/>
      <c r="M46" s="747"/>
      <c r="N46" s="747"/>
      <c r="O46" s="747"/>
      <c r="P46" s="747"/>
      <c r="Q46" s="747"/>
      <c r="R46" s="747"/>
      <c r="S46" s="11" t="s">
        <v>18</v>
      </c>
      <c r="T46" s="11" t="s">
        <v>19</v>
      </c>
      <c r="U46" s="11" t="s">
        <v>18</v>
      </c>
      <c r="V46" s="11" t="s">
        <v>19</v>
      </c>
      <c r="W46" s="11">
        <v>3</v>
      </c>
      <c r="X46" s="11">
        <v>4</v>
      </c>
    </row>
    <row r="47" spans="2:24" ht="16.5" thickBot="1">
      <c r="B47" s="148">
        <v>1</v>
      </c>
      <c r="C47" s="145" t="s">
        <v>191</v>
      </c>
      <c r="D47" s="12" t="s">
        <v>20</v>
      </c>
      <c r="E47" s="12">
        <v>3</v>
      </c>
      <c r="F47" s="13">
        <f t="shared" ref="F47:F61" si="3">SUM(G47:L47)</f>
        <v>34</v>
      </c>
      <c r="G47" s="14">
        <v>16</v>
      </c>
      <c r="H47" s="14"/>
      <c r="I47" s="14"/>
      <c r="J47" s="14"/>
      <c r="K47" s="14">
        <v>18</v>
      </c>
      <c r="L47" s="15"/>
      <c r="M47" s="14" t="s">
        <v>56</v>
      </c>
      <c r="N47" s="14"/>
      <c r="O47" s="15"/>
      <c r="P47" s="14">
        <v>4</v>
      </c>
      <c r="Q47" s="14"/>
      <c r="R47" s="15"/>
      <c r="S47" s="14">
        <v>16</v>
      </c>
      <c r="T47" s="14">
        <v>18</v>
      </c>
      <c r="U47" s="14"/>
      <c r="V47" s="15"/>
      <c r="W47" s="14">
        <v>4</v>
      </c>
      <c r="X47" s="15"/>
    </row>
    <row r="48" spans="2:24" ht="16.5" thickBot="1">
      <c r="B48" s="148">
        <v>2</v>
      </c>
      <c r="C48" s="145" t="s">
        <v>189</v>
      </c>
      <c r="D48" s="13" t="s">
        <v>20</v>
      </c>
      <c r="E48" s="13">
        <v>3</v>
      </c>
      <c r="F48" s="13">
        <f t="shared" si="3"/>
        <v>34</v>
      </c>
      <c r="G48" s="14">
        <v>16</v>
      </c>
      <c r="H48" s="14"/>
      <c r="I48" s="14"/>
      <c r="J48" s="14"/>
      <c r="K48" s="14">
        <v>18</v>
      </c>
      <c r="L48" s="15"/>
      <c r="M48" s="14" t="s">
        <v>56</v>
      </c>
      <c r="N48" s="14"/>
      <c r="O48" s="15"/>
      <c r="P48" s="14">
        <v>4</v>
      </c>
      <c r="Q48" s="14"/>
      <c r="R48" s="15"/>
      <c r="S48" s="14">
        <v>16</v>
      </c>
      <c r="T48" s="14">
        <v>18</v>
      </c>
      <c r="U48" s="14"/>
      <c r="V48" s="15"/>
      <c r="W48" s="14">
        <v>4</v>
      </c>
      <c r="X48" s="15"/>
    </row>
    <row r="49" spans="2:24" ht="16.5" thickBot="1">
      <c r="B49" s="148">
        <v>3</v>
      </c>
      <c r="C49" s="145" t="s">
        <v>241</v>
      </c>
      <c r="D49" s="13" t="s">
        <v>20</v>
      </c>
      <c r="E49" s="13">
        <v>3</v>
      </c>
      <c r="F49" s="13">
        <f t="shared" si="3"/>
        <v>34</v>
      </c>
      <c r="G49" s="14">
        <v>16</v>
      </c>
      <c r="H49" s="14"/>
      <c r="I49" s="14"/>
      <c r="J49" s="14"/>
      <c r="K49" s="14">
        <v>18</v>
      </c>
      <c r="L49" s="15"/>
      <c r="M49" s="14" t="s">
        <v>56</v>
      </c>
      <c r="N49" s="14"/>
      <c r="O49" s="15"/>
      <c r="P49" s="14">
        <v>4</v>
      </c>
      <c r="Q49" s="14"/>
      <c r="R49" s="15"/>
      <c r="S49" s="14">
        <v>16</v>
      </c>
      <c r="T49" s="14">
        <v>18</v>
      </c>
      <c r="U49" s="14"/>
      <c r="V49" s="15"/>
      <c r="W49" s="14">
        <v>4</v>
      </c>
      <c r="X49" s="15"/>
    </row>
    <row r="50" spans="2:24" ht="16.5" thickBot="1">
      <c r="B50" s="148">
        <v>4</v>
      </c>
      <c r="C50" s="145" t="s">
        <v>242</v>
      </c>
      <c r="D50" s="13" t="s">
        <v>21</v>
      </c>
      <c r="E50" s="13">
        <v>3</v>
      </c>
      <c r="F50" s="13">
        <f t="shared" si="3"/>
        <v>18</v>
      </c>
      <c r="G50" s="14"/>
      <c r="H50" s="14"/>
      <c r="I50" s="14"/>
      <c r="J50" s="14"/>
      <c r="K50" s="14">
        <v>18</v>
      </c>
      <c r="L50" s="15"/>
      <c r="M50" s="14" t="s">
        <v>56</v>
      </c>
      <c r="N50" s="14"/>
      <c r="O50" s="15"/>
      <c r="P50" s="14">
        <v>3</v>
      </c>
      <c r="Q50" s="14"/>
      <c r="R50" s="15"/>
      <c r="S50" s="14"/>
      <c r="T50" s="14">
        <v>18</v>
      </c>
      <c r="U50" s="14"/>
      <c r="V50" s="15"/>
      <c r="W50" s="14">
        <v>3</v>
      </c>
      <c r="X50" s="15"/>
    </row>
    <row r="51" spans="2:24" ht="16.5" thickBot="1">
      <c r="B51" s="148">
        <v>5</v>
      </c>
      <c r="C51" s="145" t="s">
        <v>188</v>
      </c>
      <c r="D51" s="47" t="s">
        <v>21</v>
      </c>
      <c r="E51" s="47">
        <v>3</v>
      </c>
      <c r="F51" s="13">
        <f t="shared" si="3"/>
        <v>18</v>
      </c>
      <c r="G51" s="18"/>
      <c r="H51" s="18"/>
      <c r="I51" s="18"/>
      <c r="J51" s="18"/>
      <c r="K51" s="14">
        <v>18</v>
      </c>
      <c r="L51" s="37"/>
      <c r="M51" s="18" t="s">
        <v>56</v>
      </c>
      <c r="N51" s="18"/>
      <c r="O51" s="37"/>
      <c r="P51" s="18">
        <v>3</v>
      </c>
      <c r="Q51" s="18"/>
      <c r="R51" s="37"/>
      <c r="S51" s="18"/>
      <c r="T51" s="18">
        <v>18</v>
      </c>
      <c r="U51" s="18"/>
      <c r="V51" s="37"/>
      <c r="W51" s="18">
        <v>3</v>
      </c>
      <c r="X51" s="37"/>
    </row>
    <row r="52" spans="2:24" ht="16.5" thickBot="1">
      <c r="B52" s="148">
        <v>6</v>
      </c>
      <c r="C52" s="145" t="s">
        <v>243</v>
      </c>
      <c r="D52" s="47" t="s">
        <v>21</v>
      </c>
      <c r="E52" s="47">
        <v>3</v>
      </c>
      <c r="F52" s="13">
        <f t="shared" si="3"/>
        <v>18</v>
      </c>
      <c r="G52" s="18"/>
      <c r="H52" s="18"/>
      <c r="I52" s="18"/>
      <c r="J52" s="18"/>
      <c r="K52" s="14">
        <v>18</v>
      </c>
      <c r="L52" s="37"/>
      <c r="M52" s="18" t="s">
        <v>56</v>
      </c>
      <c r="N52" s="18"/>
      <c r="O52" s="37"/>
      <c r="P52" s="18">
        <v>3</v>
      </c>
      <c r="Q52" s="18"/>
      <c r="R52" s="37"/>
      <c r="S52" s="18"/>
      <c r="T52" s="18">
        <v>18</v>
      </c>
      <c r="U52" s="18"/>
      <c r="V52" s="37"/>
      <c r="W52" s="18">
        <v>3</v>
      </c>
      <c r="X52" s="37"/>
    </row>
    <row r="53" spans="2:24" ht="16.5" thickBot="1">
      <c r="B53" s="148">
        <v>7</v>
      </c>
      <c r="C53" s="145" t="s">
        <v>198</v>
      </c>
      <c r="D53" s="47" t="s">
        <v>21</v>
      </c>
      <c r="E53" s="47">
        <v>3</v>
      </c>
      <c r="F53" s="13">
        <f t="shared" si="3"/>
        <v>18</v>
      </c>
      <c r="G53" s="18"/>
      <c r="H53" s="18"/>
      <c r="I53" s="18"/>
      <c r="J53" s="18"/>
      <c r="K53" s="14">
        <v>18</v>
      </c>
      <c r="L53" s="37"/>
      <c r="M53" s="18" t="s">
        <v>56</v>
      </c>
      <c r="N53" s="18"/>
      <c r="O53" s="37"/>
      <c r="P53" s="18">
        <v>2</v>
      </c>
      <c r="Q53" s="18"/>
      <c r="R53" s="37"/>
      <c r="S53" s="18"/>
      <c r="T53" s="18">
        <v>18</v>
      </c>
      <c r="U53" s="18"/>
      <c r="V53" s="37"/>
      <c r="W53" s="18">
        <v>2</v>
      </c>
      <c r="X53" s="37"/>
    </row>
    <row r="54" spans="2:24" ht="16.5" thickBot="1">
      <c r="B54" s="148">
        <v>8</v>
      </c>
      <c r="C54" s="145" t="s">
        <v>197</v>
      </c>
      <c r="D54" s="47" t="s">
        <v>21</v>
      </c>
      <c r="E54" s="47">
        <v>3</v>
      </c>
      <c r="F54" s="13">
        <f t="shared" si="3"/>
        <v>18</v>
      </c>
      <c r="G54" s="18"/>
      <c r="H54" s="48"/>
      <c r="I54" s="18"/>
      <c r="J54" s="18"/>
      <c r="K54" s="14">
        <v>18</v>
      </c>
      <c r="L54" s="37"/>
      <c r="M54" s="18" t="s">
        <v>56</v>
      </c>
      <c r="N54" s="18"/>
      <c r="O54" s="37"/>
      <c r="P54" s="18">
        <v>2</v>
      </c>
      <c r="Q54" s="18"/>
      <c r="R54" s="37"/>
      <c r="S54" s="18"/>
      <c r="T54" s="18">
        <v>18</v>
      </c>
      <c r="U54" s="18"/>
      <c r="V54" s="37"/>
      <c r="W54" s="18">
        <v>2</v>
      </c>
      <c r="X54" s="37"/>
    </row>
    <row r="55" spans="2:24" ht="16.5" thickBot="1">
      <c r="B55" s="148">
        <v>9</v>
      </c>
      <c r="C55" s="145" t="s">
        <v>192</v>
      </c>
      <c r="D55" s="47" t="s">
        <v>21</v>
      </c>
      <c r="E55" s="47">
        <v>3.4</v>
      </c>
      <c r="F55" s="13">
        <f t="shared" si="3"/>
        <v>36</v>
      </c>
      <c r="G55" s="18"/>
      <c r="H55" s="48"/>
      <c r="I55" s="18"/>
      <c r="J55" s="18"/>
      <c r="K55" s="14">
        <v>36</v>
      </c>
      <c r="L55" s="37"/>
      <c r="M55" s="18" t="s">
        <v>56</v>
      </c>
      <c r="N55" s="18"/>
      <c r="O55" s="37"/>
      <c r="P55" s="18">
        <v>7</v>
      </c>
      <c r="Q55" s="18"/>
      <c r="R55" s="49"/>
      <c r="S55" s="18"/>
      <c r="T55" s="18">
        <v>18</v>
      </c>
      <c r="U55" s="18"/>
      <c r="V55" s="37">
        <v>18</v>
      </c>
      <c r="W55" s="18">
        <v>3</v>
      </c>
      <c r="X55" s="37">
        <v>4</v>
      </c>
    </row>
    <row r="56" spans="2:24" ht="16.5" thickBot="1">
      <c r="B56" s="148">
        <v>10</v>
      </c>
      <c r="C56" s="145" t="s">
        <v>39</v>
      </c>
      <c r="D56" s="47" t="s">
        <v>21</v>
      </c>
      <c r="E56" s="47">
        <v>4</v>
      </c>
      <c r="F56" s="13">
        <f t="shared" si="3"/>
        <v>18</v>
      </c>
      <c r="G56" s="18"/>
      <c r="H56" s="18"/>
      <c r="I56" s="18"/>
      <c r="J56" s="18"/>
      <c r="K56" s="14">
        <v>18</v>
      </c>
      <c r="L56" s="37"/>
      <c r="M56" s="18" t="s">
        <v>56</v>
      </c>
      <c r="N56" s="18"/>
      <c r="O56" s="37"/>
      <c r="P56" s="18">
        <v>3</v>
      </c>
      <c r="Q56" s="18"/>
      <c r="R56" s="37"/>
      <c r="S56" s="18"/>
      <c r="T56" s="18"/>
      <c r="U56" s="18"/>
      <c r="V56" s="37">
        <v>18</v>
      </c>
      <c r="W56" s="18"/>
      <c r="X56" s="37">
        <v>3</v>
      </c>
    </row>
    <row r="57" spans="2:24" ht="16.5" thickBot="1">
      <c r="B57" s="148">
        <v>11</v>
      </c>
      <c r="C57" s="145" t="s">
        <v>190</v>
      </c>
      <c r="D57" s="47" t="s">
        <v>34</v>
      </c>
      <c r="E57" s="47">
        <v>4</v>
      </c>
      <c r="F57" s="13">
        <f t="shared" si="3"/>
        <v>34</v>
      </c>
      <c r="G57" s="18">
        <v>16</v>
      </c>
      <c r="H57" s="18"/>
      <c r="I57" s="18"/>
      <c r="J57" s="18"/>
      <c r="K57" s="14">
        <v>18</v>
      </c>
      <c r="L57" s="37"/>
      <c r="M57" s="18" t="s">
        <v>56</v>
      </c>
      <c r="N57" s="18"/>
      <c r="O57" s="37"/>
      <c r="P57" s="18">
        <v>5</v>
      </c>
      <c r="Q57" s="18"/>
      <c r="R57" s="37"/>
      <c r="S57" s="18"/>
      <c r="T57" s="18"/>
      <c r="U57" s="18">
        <v>16</v>
      </c>
      <c r="V57" s="51">
        <v>18</v>
      </c>
      <c r="W57" s="18"/>
      <c r="X57" s="37">
        <v>5</v>
      </c>
    </row>
    <row r="58" spans="2:24" ht="16.5" thickBot="1">
      <c r="B58" s="148">
        <v>12</v>
      </c>
      <c r="C58" s="145" t="s">
        <v>194</v>
      </c>
      <c r="D58" s="47" t="s">
        <v>184</v>
      </c>
      <c r="E58" s="47">
        <v>4.5</v>
      </c>
      <c r="F58" s="13">
        <f t="shared" si="3"/>
        <v>34</v>
      </c>
      <c r="G58" s="18">
        <v>16</v>
      </c>
      <c r="H58" s="18"/>
      <c r="I58" s="18"/>
      <c r="J58" s="18"/>
      <c r="K58" s="14">
        <v>18</v>
      </c>
      <c r="L58" s="37"/>
      <c r="M58" s="18" t="s">
        <v>56</v>
      </c>
      <c r="N58" s="18"/>
      <c r="O58" s="37"/>
      <c r="P58" s="18">
        <v>3</v>
      </c>
      <c r="Q58" s="18"/>
      <c r="R58" s="37"/>
      <c r="S58" s="18"/>
      <c r="T58" s="18"/>
      <c r="U58" s="18">
        <v>16</v>
      </c>
      <c r="V58" s="52">
        <v>18</v>
      </c>
      <c r="W58" s="18"/>
      <c r="X58" s="37">
        <v>3</v>
      </c>
    </row>
    <row r="59" spans="2:24" ht="16.5" thickBot="1">
      <c r="B59" s="148">
        <v>13</v>
      </c>
      <c r="C59" s="22" t="s">
        <v>40</v>
      </c>
      <c r="D59" s="69" t="s">
        <v>184</v>
      </c>
      <c r="E59" s="69" t="s">
        <v>244</v>
      </c>
      <c r="F59" s="13">
        <f t="shared" si="3"/>
        <v>60</v>
      </c>
      <c r="G59" s="18"/>
      <c r="H59" s="18"/>
      <c r="I59" s="18"/>
      <c r="J59" s="18"/>
      <c r="K59" s="18">
        <v>60</v>
      </c>
      <c r="L59" s="37"/>
      <c r="M59" s="18" t="s">
        <v>56</v>
      </c>
      <c r="N59" s="18"/>
      <c r="O59" s="37"/>
      <c r="P59" s="18">
        <v>4</v>
      </c>
      <c r="Q59" s="18"/>
      <c r="R59" s="37"/>
      <c r="S59" s="18"/>
      <c r="T59" s="18">
        <v>30</v>
      </c>
      <c r="U59" s="18"/>
      <c r="V59" s="52">
        <v>30</v>
      </c>
      <c r="W59" s="18">
        <v>2</v>
      </c>
      <c r="X59" s="37">
        <v>2</v>
      </c>
    </row>
    <row r="60" spans="2:24" ht="16.5" thickBot="1">
      <c r="B60" s="148">
        <v>14</v>
      </c>
      <c r="C60" s="22" t="s">
        <v>175</v>
      </c>
      <c r="D60" s="70" t="s">
        <v>21</v>
      </c>
      <c r="E60" s="70" t="s">
        <v>195</v>
      </c>
      <c r="F60" s="13">
        <f t="shared" si="3"/>
        <v>54</v>
      </c>
      <c r="G60" s="18"/>
      <c r="H60" s="18"/>
      <c r="I60" s="18"/>
      <c r="J60" s="18"/>
      <c r="K60" s="18">
        <v>54</v>
      </c>
      <c r="L60" s="37"/>
      <c r="M60" s="18"/>
      <c r="N60" s="18" t="s">
        <v>56</v>
      </c>
      <c r="O60" s="37"/>
      <c r="P60" s="18"/>
      <c r="Q60" s="18">
        <v>9</v>
      </c>
      <c r="R60" s="37"/>
      <c r="S60" s="18"/>
      <c r="T60" s="18"/>
      <c r="U60" s="18"/>
      <c r="V60" s="52">
        <v>54</v>
      </c>
      <c r="W60" s="18"/>
      <c r="X60" s="37">
        <v>9</v>
      </c>
    </row>
    <row r="61" spans="2:24" ht="16.5" thickBot="1">
      <c r="B61" s="148">
        <v>15</v>
      </c>
      <c r="C61" s="145" t="s">
        <v>41</v>
      </c>
      <c r="D61" s="47" t="s">
        <v>21</v>
      </c>
      <c r="E61" s="47" t="s">
        <v>195</v>
      </c>
      <c r="F61" s="13">
        <f t="shared" si="3"/>
        <v>18</v>
      </c>
      <c r="G61" s="18"/>
      <c r="H61" s="18"/>
      <c r="I61" s="18"/>
      <c r="J61" s="18">
        <v>18</v>
      </c>
      <c r="K61" s="18"/>
      <c r="L61" s="37"/>
      <c r="M61" s="18"/>
      <c r="N61" s="18" t="s">
        <v>56</v>
      </c>
      <c r="O61" s="37"/>
      <c r="P61" s="18"/>
      <c r="Q61" s="18">
        <v>4</v>
      </c>
      <c r="R61" s="37"/>
      <c r="S61" s="18"/>
      <c r="T61" s="18"/>
      <c r="U61" s="18"/>
      <c r="V61" s="52">
        <v>18</v>
      </c>
      <c r="W61" s="18"/>
      <c r="X61" s="37">
        <v>4</v>
      </c>
    </row>
    <row r="62" spans="2:24" ht="16.5" thickBot="1">
      <c r="B62" s="769" t="s">
        <v>22</v>
      </c>
      <c r="C62" s="770"/>
      <c r="D62" s="770"/>
      <c r="E62" s="771"/>
      <c r="F62" s="772">
        <f t="shared" ref="F62:L62" si="4">SUM(F47:F61)</f>
        <v>446</v>
      </c>
      <c r="G62" s="89">
        <f t="shared" si="4"/>
        <v>80</v>
      </c>
      <c r="H62" s="89">
        <f t="shared" si="4"/>
        <v>0</v>
      </c>
      <c r="I62" s="89">
        <f t="shared" si="4"/>
        <v>0</v>
      </c>
      <c r="J62" s="89">
        <f t="shared" si="4"/>
        <v>18</v>
      </c>
      <c r="K62" s="89">
        <f t="shared" si="4"/>
        <v>348</v>
      </c>
      <c r="L62" s="89">
        <f t="shared" si="4"/>
        <v>0</v>
      </c>
      <c r="M62" s="772"/>
      <c r="N62" s="772"/>
      <c r="O62" s="772"/>
      <c r="P62" s="772">
        <f t="shared" ref="P62:X62" si="5">SUM(P47:P61)</f>
        <v>47</v>
      </c>
      <c r="Q62" s="772">
        <f t="shared" si="5"/>
        <v>13</v>
      </c>
      <c r="R62" s="772">
        <f t="shared" si="5"/>
        <v>0</v>
      </c>
      <c r="S62" s="89">
        <f t="shared" si="5"/>
        <v>48</v>
      </c>
      <c r="T62" s="89">
        <f t="shared" si="5"/>
        <v>192</v>
      </c>
      <c r="U62" s="89">
        <f t="shared" si="5"/>
        <v>32</v>
      </c>
      <c r="V62" s="89">
        <f t="shared" si="5"/>
        <v>174</v>
      </c>
      <c r="W62" s="89">
        <f t="shared" si="5"/>
        <v>30</v>
      </c>
      <c r="X62" s="89">
        <f t="shared" si="5"/>
        <v>30</v>
      </c>
    </row>
    <row r="63" spans="2:24" ht="16.5" thickBot="1">
      <c r="B63" s="775" t="s">
        <v>35</v>
      </c>
      <c r="C63" s="776"/>
      <c r="D63" s="776"/>
      <c r="E63" s="777"/>
      <c r="F63" s="773"/>
      <c r="G63" s="723">
        <f>SUM(G62:L62)</f>
        <v>446</v>
      </c>
      <c r="H63" s="799"/>
      <c r="I63" s="799"/>
      <c r="J63" s="799"/>
      <c r="K63" s="799"/>
      <c r="L63" s="800"/>
      <c r="M63" s="773"/>
      <c r="N63" s="773"/>
      <c r="O63" s="773"/>
      <c r="P63" s="774"/>
      <c r="Q63" s="774"/>
      <c r="R63" s="774"/>
      <c r="S63" s="748">
        <f>SUM(S62:T62)</f>
        <v>240</v>
      </c>
      <c r="T63" s="750"/>
      <c r="U63" s="748">
        <f>SUM(U62:V62)</f>
        <v>206</v>
      </c>
      <c r="V63" s="750"/>
      <c r="W63" s="723" t="s">
        <v>23</v>
      </c>
      <c r="X63" s="724"/>
    </row>
    <row r="64" spans="2:24" ht="16.5" thickBot="1">
      <c r="B64" s="778"/>
      <c r="C64" s="779"/>
      <c r="D64" s="779"/>
      <c r="E64" s="780"/>
      <c r="F64" s="774"/>
      <c r="G64" s="801"/>
      <c r="H64" s="802"/>
      <c r="I64" s="802"/>
      <c r="J64" s="802"/>
      <c r="K64" s="802"/>
      <c r="L64" s="803"/>
      <c r="M64" s="774"/>
      <c r="N64" s="774"/>
      <c r="O64" s="774"/>
      <c r="P64" s="748">
        <f>SUM(P62:R63)</f>
        <v>60</v>
      </c>
      <c r="Q64" s="749"/>
      <c r="R64" s="750"/>
      <c r="S64" s="748">
        <f>SUM(S63:V63)</f>
        <v>446</v>
      </c>
      <c r="T64" s="749"/>
      <c r="U64" s="749"/>
      <c r="V64" s="750"/>
      <c r="W64" s="727">
        <f>SUM(W62:X62)</f>
        <v>60</v>
      </c>
      <c r="X64" s="728"/>
    </row>
    <row r="66" spans="2:24" ht="73.349999999999994" customHeight="1"/>
    <row r="67" spans="2:24">
      <c r="C67" s="8" t="s">
        <v>24</v>
      </c>
    </row>
    <row r="68" spans="2:24">
      <c r="C68" s="8" t="s">
        <v>25</v>
      </c>
    </row>
    <row r="69" spans="2:24" ht="18">
      <c r="C69" s="8" t="s">
        <v>26</v>
      </c>
      <c r="D69" s="806" t="s">
        <v>311</v>
      </c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</row>
    <row r="70" spans="2:24" ht="18.75" thickBot="1">
      <c r="C70" s="81" t="s">
        <v>268</v>
      </c>
      <c r="D70" s="806" t="s">
        <v>325</v>
      </c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</row>
    <row r="71" spans="2:24">
      <c r="B71" s="720" t="s">
        <v>94</v>
      </c>
      <c r="C71" s="720" t="s">
        <v>95</v>
      </c>
      <c r="D71" s="723" t="s">
        <v>28</v>
      </c>
      <c r="E71" s="724"/>
      <c r="F71" s="723" t="s">
        <v>93</v>
      </c>
      <c r="G71" s="729"/>
      <c r="H71" s="729"/>
      <c r="I71" s="729"/>
      <c r="J71" s="729"/>
      <c r="K71" s="729"/>
      <c r="L71" s="729"/>
      <c r="M71" s="729"/>
      <c r="N71" s="729"/>
      <c r="O71" s="724"/>
      <c r="P71" s="723" t="s">
        <v>92</v>
      </c>
      <c r="Q71" s="732"/>
      <c r="R71" s="733"/>
      <c r="S71" s="723" t="s">
        <v>0</v>
      </c>
      <c r="T71" s="729"/>
      <c r="U71" s="729"/>
      <c r="V71" s="724"/>
      <c r="W71" s="723" t="s">
        <v>1</v>
      </c>
      <c r="X71" s="724"/>
    </row>
    <row r="72" spans="2:24">
      <c r="B72" s="721"/>
      <c r="C72" s="721"/>
      <c r="D72" s="725"/>
      <c r="E72" s="726"/>
      <c r="F72" s="725"/>
      <c r="G72" s="730"/>
      <c r="H72" s="730"/>
      <c r="I72" s="730"/>
      <c r="J72" s="730"/>
      <c r="K72" s="730"/>
      <c r="L72" s="730"/>
      <c r="M72" s="730"/>
      <c r="N72" s="730"/>
      <c r="O72" s="726"/>
      <c r="P72" s="734"/>
      <c r="Q72" s="735"/>
      <c r="R72" s="736"/>
      <c r="S72" s="725"/>
      <c r="T72" s="730"/>
      <c r="U72" s="730"/>
      <c r="V72" s="726"/>
      <c r="W72" s="725"/>
      <c r="X72" s="726"/>
    </row>
    <row r="73" spans="2:24" ht="16.5" thickBot="1">
      <c r="B73" s="721"/>
      <c r="C73" s="721"/>
      <c r="D73" s="727"/>
      <c r="E73" s="728"/>
      <c r="F73" s="727"/>
      <c r="G73" s="731"/>
      <c r="H73" s="731"/>
      <c r="I73" s="731"/>
      <c r="J73" s="731"/>
      <c r="K73" s="731"/>
      <c r="L73" s="731"/>
      <c r="M73" s="731"/>
      <c r="N73" s="731"/>
      <c r="O73" s="728"/>
      <c r="P73" s="737"/>
      <c r="Q73" s="738"/>
      <c r="R73" s="739"/>
      <c r="S73" s="727"/>
      <c r="T73" s="731"/>
      <c r="U73" s="731"/>
      <c r="V73" s="728"/>
      <c r="W73" s="727"/>
      <c r="X73" s="728"/>
    </row>
    <row r="74" spans="2:24" ht="16.5" thickBot="1">
      <c r="B74" s="721"/>
      <c r="C74" s="721"/>
      <c r="D74" s="745" t="s">
        <v>16</v>
      </c>
      <c r="E74" s="745" t="s">
        <v>17</v>
      </c>
      <c r="F74" s="745" t="s">
        <v>2</v>
      </c>
      <c r="G74" s="748" t="s">
        <v>90</v>
      </c>
      <c r="H74" s="749"/>
      <c r="I74" s="749"/>
      <c r="J74" s="749"/>
      <c r="K74" s="749"/>
      <c r="L74" s="750"/>
      <c r="M74" s="748" t="s">
        <v>91</v>
      </c>
      <c r="N74" s="749"/>
      <c r="O74" s="750"/>
      <c r="P74" s="745" t="s">
        <v>3</v>
      </c>
      <c r="Q74" s="745" t="s">
        <v>4</v>
      </c>
      <c r="R74" s="745" t="s">
        <v>5</v>
      </c>
      <c r="S74" s="740" t="s">
        <v>44</v>
      </c>
      <c r="T74" s="751"/>
      <c r="U74" s="751"/>
      <c r="V74" s="741"/>
      <c r="W74" s="740" t="s">
        <v>44</v>
      </c>
      <c r="X74" s="741"/>
    </row>
    <row r="75" spans="2:24">
      <c r="B75" s="721"/>
      <c r="C75" s="721"/>
      <c r="D75" s="746"/>
      <c r="E75" s="746"/>
      <c r="F75" s="746"/>
      <c r="G75" s="745" t="s">
        <v>7</v>
      </c>
      <c r="H75" s="745" t="s">
        <v>8</v>
      </c>
      <c r="I75" s="745" t="s">
        <v>9</v>
      </c>
      <c r="J75" s="745" t="s">
        <v>10</v>
      </c>
      <c r="K75" s="745" t="s">
        <v>11</v>
      </c>
      <c r="L75" s="745" t="s">
        <v>12</v>
      </c>
      <c r="M75" s="745" t="s">
        <v>3</v>
      </c>
      <c r="N75" s="745" t="s">
        <v>4</v>
      </c>
      <c r="O75" s="745" t="s">
        <v>5</v>
      </c>
      <c r="P75" s="746"/>
      <c r="Q75" s="746"/>
      <c r="R75" s="746"/>
      <c r="S75" s="856" t="s">
        <v>42</v>
      </c>
      <c r="T75" s="857"/>
      <c r="U75" s="856" t="s">
        <v>43</v>
      </c>
      <c r="V75" s="862"/>
      <c r="W75" s="786" t="s">
        <v>15</v>
      </c>
      <c r="X75" s="787"/>
    </row>
    <row r="76" spans="2:24">
      <c r="B76" s="721"/>
      <c r="C76" s="721"/>
      <c r="D76" s="746"/>
      <c r="E76" s="746"/>
      <c r="F76" s="746"/>
      <c r="G76" s="746"/>
      <c r="H76" s="746"/>
      <c r="I76" s="746"/>
      <c r="J76" s="746"/>
      <c r="K76" s="746"/>
      <c r="L76" s="746"/>
      <c r="M76" s="746"/>
      <c r="N76" s="746"/>
      <c r="O76" s="746"/>
      <c r="P76" s="746"/>
      <c r="Q76" s="746"/>
      <c r="R76" s="746"/>
      <c r="S76" s="858"/>
      <c r="T76" s="859"/>
      <c r="U76" s="863"/>
      <c r="V76" s="864"/>
      <c r="W76" s="788"/>
      <c r="X76" s="789"/>
    </row>
    <row r="77" spans="2:24">
      <c r="B77" s="721"/>
      <c r="C77" s="721"/>
      <c r="D77" s="746"/>
      <c r="E77" s="746"/>
      <c r="F77" s="746"/>
      <c r="G77" s="746"/>
      <c r="H77" s="746"/>
      <c r="I77" s="746"/>
      <c r="J77" s="746"/>
      <c r="K77" s="746"/>
      <c r="L77" s="746"/>
      <c r="M77" s="746"/>
      <c r="N77" s="746"/>
      <c r="O77" s="746"/>
      <c r="P77" s="746"/>
      <c r="Q77" s="746"/>
      <c r="R77" s="746"/>
      <c r="S77" s="858"/>
      <c r="T77" s="859"/>
      <c r="U77" s="863"/>
      <c r="V77" s="864"/>
      <c r="W77" s="788"/>
      <c r="X77" s="789"/>
    </row>
    <row r="78" spans="2:24" ht="16.5" thickBot="1">
      <c r="B78" s="721"/>
      <c r="C78" s="721"/>
      <c r="D78" s="746"/>
      <c r="E78" s="746"/>
      <c r="F78" s="746"/>
      <c r="G78" s="746"/>
      <c r="H78" s="746"/>
      <c r="I78" s="746"/>
      <c r="J78" s="746"/>
      <c r="K78" s="746"/>
      <c r="L78" s="746"/>
      <c r="M78" s="746"/>
      <c r="N78" s="746"/>
      <c r="O78" s="746"/>
      <c r="P78" s="746"/>
      <c r="Q78" s="746"/>
      <c r="R78" s="746"/>
      <c r="S78" s="860"/>
      <c r="T78" s="861"/>
      <c r="U78" s="865"/>
      <c r="V78" s="866"/>
      <c r="W78" s="790"/>
      <c r="X78" s="791"/>
    </row>
    <row r="79" spans="2:24" ht="16.5" thickBot="1">
      <c r="B79" s="722"/>
      <c r="C79" s="722"/>
      <c r="D79" s="747"/>
      <c r="E79" s="747"/>
      <c r="F79" s="747"/>
      <c r="G79" s="747"/>
      <c r="H79" s="747"/>
      <c r="I79" s="747"/>
      <c r="J79" s="747"/>
      <c r="K79" s="747"/>
      <c r="L79" s="747"/>
      <c r="M79" s="747"/>
      <c r="N79" s="747"/>
      <c r="O79" s="747"/>
      <c r="P79" s="747"/>
      <c r="Q79" s="747"/>
      <c r="R79" s="747"/>
      <c r="S79" s="11" t="s">
        <v>18</v>
      </c>
      <c r="T79" s="11" t="s">
        <v>19</v>
      </c>
      <c r="U79" s="11" t="s">
        <v>18</v>
      </c>
      <c r="V79" s="11" t="s">
        <v>19</v>
      </c>
      <c r="W79" s="11">
        <v>5</v>
      </c>
      <c r="X79" s="11">
        <v>6</v>
      </c>
    </row>
    <row r="80" spans="2:24" ht="16.5" thickBot="1">
      <c r="B80" s="148">
        <v>1</v>
      </c>
      <c r="C80" s="145" t="s">
        <v>194</v>
      </c>
      <c r="D80" s="47" t="s">
        <v>184</v>
      </c>
      <c r="E80" s="33">
        <v>4.5</v>
      </c>
      <c r="F80" s="33">
        <f t="shared" ref="F80:F87" si="6">SUM(G80:L80)</f>
        <v>34</v>
      </c>
      <c r="G80" s="18">
        <v>16</v>
      </c>
      <c r="H80" s="18"/>
      <c r="I80" s="18"/>
      <c r="J80" s="18"/>
      <c r="K80" s="18">
        <v>18</v>
      </c>
      <c r="L80" s="37"/>
      <c r="M80" s="18" t="s">
        <v>56</v>
      </c>
      <c r="N80" s="18"/>
      <c r="O80" s="37"/>
      <c r="P80" s="18">
        <v>3</v>
      </c>
      <c r="Q80" s="18"/>
      <c r="R80" s="37"/>
      <c r="S80" s="18">
        <v>16</v>
      </c>
      <c r="T80" s="18">
        <v>18</v>
      </c>
      <c r="U80" s="18"/>
      <c r="V80" s="37"/>
      <c r="W80" s="18">
        <v>3</v>
      </c>
      <c r="X80" s="37"/>
    </row>
    <row r="81" spans="2:24" ht="16.5" thickBot="1">
      <c r="B81" s="148">
        <v>2</v>
      </c>
      <c r="C81" s="145" t="s">
        <v>40</v>
      </c>
      <c r="D81" s="47" t="s">
        <v>184</v>
      </c>
      <c r="E81" s="47" t="s">
        <v>244</v>
      </c>
      <c r="F81" s="47">
        <f t="shared" si="6"/>
        <v>30</v>
      </c>
      <c r="G81" s="18"/>
      <c r="H81" s="18"/>
      <c r="I81" s="18"/>
      <c r="J81" s="18"/>
      <c r="K81" s="18">
        <v>30</v>
      </c>
      <c r="L81" s="37"/>
      <c r="M81" s="18" t="s">
        <v>56</v>
      </c>
      <c r="N81" s="18"/>
      <c r="O81" s="37"/>
      <c r="P81" s="18">
        <v>6</v>
      </c>
      <c r="Q81" s="18"/>
      <c r="R81" s="37"/>
      <c r="S81" s="18"/>
      <c r="T81" s="18">
        <v>30</v>
      </c>
      <c r="U81" s="18"/>
      <c r="V81" s="37"/>
      <c r="W81" s="18">
        <v>6</v>
      </c>
      <c r="X81" s="37"/>
    </row>
    <row r="82" spans="2:24" ht="16.5" thickBot="1">
      <c r="B82" s="148">
        <v>3</v>
      </c>
      <c r="C82" s="145" t="s">
        <v>175</v>
      </c>
      <c r="D82" s="47" t="s">
        <v>21</v>
      </c>
      <c r="E82" s="47" t="s">
        <v>195</v>
      </c>
      <c r="F82" s="50">
        <f t="shared" si="6"/>
        <v>144</v>
      </c>
      <c r="G82" s="18"/>
      <c r="H82" s="18"/>
      <c r="I82" s="18"/>
      <c r="J82" s="18"/>
      <c r="K82" s="18">
        <v>144</v>
      </c>
      <c r="L82" s="37"/>
      <c r="M82" s="18"/>
      <c r="N82" s="18" t="s">
        <v>56</v>
      </c>
      <c r="O82" s="37"/>
      <c r="P82" s="18"/>
      <c r="Q82" s="18">
        <v>24</v>
      </c>
      <c r="R82" s="37"/>
      <c r="S82" s="18"/>
      <c r="T82" s="18">
        <v>72</v>
      </c>
      <c r="U82" s="18"/>
      <c r="V82" s="37">
        <v>72</v>
      </c>
      <c r="W82" s="18">
        <v>12</v>
      </c>
      <c r="X82" s="37">
        <v>12</v>
      </c>
    </row>
    <row r="83" spans="2:24" ht="16.5" thickBot="1">
      <c r="B83" s="148">
        <v>4</v>
      </c>
      <c r="C83" s="16" t="s">
        <v>41</v>
      </c>
      <c r="D83" s="47" t="s">
        <v>21</v>
      </c>
      <c r="E83" s="47" t="s">
        <v>195</v>
      </c>
      <c r="F83" s="50">
        <f t="shared" si="6"/>
        <v>36</v>
      </c>
      <c r="G83" s="18"/>
      <c r="H83" s="18"/>
      <c r="I83" s="18"/>
      <c r="J83" s="18">
        <v>36</v>
      </c>
      <c r="K83" s="18"/>
      <c r="L83" s="37"/>
      <c r="M83" s="18"/>
      <c r="N83" s="18" t="s">
        <v>56</v>
      </c>
      <c r="O83" s="37"/>
      <c r="P83" s="18"/>
      <c r="Q83" s="18">
        <v>12</v>
      </c>
      <c r="R83" s="37"/>
      <c r="S83" s="18"/>
      <c r="T83" s="18">
        <v>18</v>
      </c>
      <c r="U83" s="18"/>
      <c r="V83" s="37">
        <v>18</v>
      </c>
      <c r="W83" s="18">
        <v>3</v>
      </c>
      <c r="X83" s="37">
        <v>6</v>
      </c>
    </row>
    <row r="84" spans="2:24" ht="16.5" thickBot="1">
      <c r="B84" s="148">
        <v>5</v>
      </c>
      <c r="C84" s="58" t="s">
        <v>196</v>
      </c>
      <c r="D84" s="55" t="s">
        <v>20</v>
      </c>
      <c r="E84" s="55">
        <v>5</v>
      </c>
      <c r="F84" s="50">
        <f t="shared" si="6"/>
        <v>34</v>
      </c>
      <c r="G84" s="56">
        <v>16</v>
      </c>
      <c r="H84" s="56"/>
      <c r="I84" s="56"/>
      <c r="J84" s="56"/>
      <c r="K84" s="56">
        <v>18</v>
      </c>
      <c r="L84" s="57"/>
      <c r="M84" s="18" t="s">
        <v>56</v>
      </c>
      <c r="N84" s="18"/>
      <c r="O84" s="37"/>
      <c r="P84" s="18">
        <v>3</v>
      </c>
      <c r="Q84" s="18"/>
      <c r="R84" s="37"/>
      <c r="S84" s="18">
        <v>16</v>
      </c>
      <c r="T84" s="18"/>
      <c r="U84" s="18"/>
      <c r="V84" s="37">
        <v>18</v>
      </c>
      <c r="W84" s="18">
        <v>3</v>
      </c>
      <c r="X84" s="37"/>
    </row>
    <row r="85" spans="2:24" ht="48" thickBot="1">
      <c r="B85" s="148">
        <v>6</v>
      </c>
      <c r="C85" s="58" t="s">
        <v>423</v>
      </c>
      <c r="D85" s="50" t="s">
        <v>21</v>
      </c>
      <c r="E85" s="50">
        <v>5.6</v>
      </c>
      <c r="F85" s="50">
        <f t="shared" si="6"/>
        <v>36</v>
      </c>
      <c r="G85" s="56"/>
      <c r="H85" s="56"/>
      <c r="I85" s="56"/>
      <c r="J85" s="56"/>
      <c r="K85" s="56">
        <v>36</v>
      </c>
      <c r="L85" s="57"/>
      <c r="M85" s="18" t="s">
        <v>56</v>
      </c>
      <c r="N85" s="18"/>
      <c r="O85" s="37"/>
      <c r="P85" s="18">
        <v>6</v>
      </c>
      <c r="Q85" s="18"/>
      <c r="R85" s="37"/>
      <c r="S85" s="18"/>
      <c r="T85" s="18">
        <v>18</v>
      </c>
      <c r="U85" s="18"/>
      <c r="V85" s="37">
        <v>18</v>
      </c>
      <c r="W85" s="18">
        <v>3</v>
      </c>
      <c r="X85" s="37">
        <v>3</v>
      </c>
    </row>
    <row r="86" spans="2:24" ht="16.5" thickBot="1">
      <c r="B86" s="148">
        <v>7</v>
      </c>
      <c r="C86" s="16" t="s">
        <v>45</v>
      </c>
      <c r="D86" s="47" t="s">
        <v>21</v>
      </c>
      <c r="E86" s="47">
        <v>6</v>
      </c>
      <c r="F86" s="50">
        <f t="shared" si="6"/>
        <v>30</v>
      </c>
      <c r="G86" s="18"/>
      <c r="H86" s="18"/>
      <c r="I86" s="18"/>
      <c r="J86" s="18"/>
      <c r="K86" s="18"/>
      <c r="L86" s="37">
        <v>30</v>
      </c>
      <c r="M86" s="18"/>
      <c r="N86" s="18" t="s">
        <v>56</v>
      </c>
      <c r="O86" s="37"/>
      <c r="P86" s="18"/>
      <c r="Q86" s="18">
        <v>3</v>
      </c>
      <c r="R86" s="37"/>
      <c r="S86" s="18"/>
      <c r="T86" s="18"/>
      <c r="U86" s="18"/>
      <c r="V86" s="37">
        <v>30</v>
      </c>
      <c r="W86" s="18"/>
      <c r="X86" s="37">
        <v>3</v>
      </c>
    </row>
    <row r="87" spans="2:24" ht="16.5" thickBot="1">
      <c r="B87" s="148">
        <v>8</v>
      </c>
      <c r="C87" s="16" t="s">
        <v>193</v>
      </c>
      <c r="D87" s="47" t="s">
        <v>21</v>
      </c>
      <c r="E87" s="47">
        <v>6</v>
      </c>
      <c r="F87" s="50">
        <f t="shared" si="6"/>
        <v>18</v>
      </c>
      <c r="G87" s="18"/>
      <c r="H87" s="18"/>
      <c r="I87" s="18"/>
      <c r="J87" s="18"/>
      <c r="K87" s="18">
        <v>18</v>
      </c>
      <c r="L87" s="37"/>
      <c r="M87" s="18" t="s">
        <v>56</v>
      </c>
      <c r="N87" s="18"/>
      <c r="O87" s="37"/>
      <c r="P87" s="18">
        <v>3</v>
      </c>
      <c r="Q87" s="18"/>
      <c r="R87" s="37"/>
      <c r="S87" s="18"/>
      <c r="T87" s="18"/>
      <c r="U87" s="18"/>
      <c r="V87" s="37">
        <v>18</v>
      </c>
      <c r="W87" s="18"/>
      <c r="X87" s="37">
        <v>3</v>
      </c>
    </row>
    <row r="88" spans="2:24" ht="32.25" thickBot="1">
      <c r="B88" s="156">
        <v>9</v>
      </c>
      <c r="C88" s="16" t="s">
        <v>424</v>
      </c>
      <c r="D88" s="47" t="s">
        <v>21</v>
      </c>
      <c r="E88" s="47">
        <v>6</v>
      </c>
      <c r="F88" s="50">
        <f t="shared" ref="F88" si="7">SUM(G88:L88)</f>
        <v>18</v>
      </c>
      <c r="G88" s="18"/>
      <c r="H88" s="18"/>
      <c r="I88" s="18"/>
      <c r="J88" s="18"/>
      <c r="K88" s="18">
        <v>18</v>
      </c>
      <c r="L88" s="37"/>
      <c r="M88" s="18" t="s">
        <v>56</v>
      </c>
      <c r="N88" s="18"/>
      <c r="O88" s="37"/>
      <c r="P88" s="18">
        <v>3</v>
      </c>
      <c r="Q88" s="18"/>
      <c r="R88" s="37"/>
      <c r="S88" s="18"/>
      <c r="T88" s="18"/>
      <c r="U88" s="18"/>
      <c r="V88" s="37">
        <v>18</v>
      </c>
      <c r="W88" s="18"/>
      <c r="X88" s="37">
        <v>3</v>
      </c>
    </row>
    <row r="89" spans="2:24" ht="16.5" thickBot="1">
      <c r="B89" s="769" t="s">
        <v>22</v>
      </c>
      <c r="C89" s="770"/>
      <c r="D89" s="770"/>
      <c r="E89" s="771"/>
      <c r="F89" s="772">
        <f t="shared" ref="F89:L89" si="8">SUM(F80:F87)</f>
        <v>362</v>
      </c>
      <c r="G89" s="89">
        <f t="shared" si="8"/>
        <v>32</v>
      </c>
      <c r="H89" s="89">
        <f t="shared" si="8"/>
        <v>0</v>
      </c>
      <c r="I89" s="89">
        <f t="shared" si="8"/>
        <v>0</v>
      </c>
      <c r="J89" s="89">
        <f t="shared" si="8"/>
        <v>36</v>
      </c>
      <c r="K89" s="89">
        <f t="shared" si="8"/>
        <v>264</v>
      </c>
      <c r="L89" s="89">
        <f t="shared" si="8"/>
        <v>30</v>
      </c>
      <c r="M89" s="772"/>
      <c r="N89" s="772"/>
      <c r="O89" s="772"/>
      <c r="P89" s="772">
        <f t="shared" ref="P89:W89" si="9">SUM(P80:P87)</f>
        <v>21</v>
      </c>
      <c r="Q89" s="772">
        <f t="shared" si="9"/>
        <v>39</v>
      </c>
      <c r="R89" s="772">
        <f t="shared" si="9"/>
        <v>0</v>
      </c>
      <c r="S89" s="89">
        <f t="shared" si="9"/>
        <v>32</v>
      </c>
      <c r="T89" s="89">
        <f t="shared" si="9"/>
        <v>156</v>
      </c>
      <c r="U89" s="89">
        <f t="shared" si="9"/>
        <v>0</v>
      </c>
      <c r="V89" s="89">
        <f t="shared" si="9"/>
        <v>174</v>
      </c>
      <c r="W89" s="89">
        <f t="shared" si="9"/>
        <v>30</v>
      </c>
      <c r="X89" s="89">
        <f>SUM(X80:X88)</f>
        <v>30</v>
      </c>
    </row>
    <row r="90" spans="2:24" ht="16.5" thickBot="1">
      <c r="B90" s="775" t="s">
        <v>35</v>
      </c>
      <c r="C90" s="776"/>
      <c r="D90" s="776"/>
      <c r="E90" s="777"/>
      <c r="F90" s="773"/>
      <c r="G90" s="723">
        <f>SUM(G89:L89)</f>
        <v>362</v>
      </c>
      <c r="H90" s="799"/>
      <c r="I90" s="799"/>
      <c r="J90" s="799"/>
      <c r="K90" s="799"/>
      <c r="L90" s="800"/>
      <c r="M90" s="773"/>
      <c r="N90" s="773"/>
      <c r="O90" s="773"/>
      <c r="P90" s="774"/>
      <c r="Q90" s="774"/>
      <c r="R90" s="774"/>
      <c r="S90" s="748">
        <f>S89+T89</f>
        <v>188</v>
      </c>
      <c r="T90" s="750"/>
      <c r="U90" s="748">
        <f>U89+V89</f>
        <v>174</v>
      </c>
      <c r="V90" s="750"/>
      <c r="W90" s="723" t="s">
        <v>23</v>
      </c>
      <c r="X90" s="724"/>
    </row>
    <row r="91" spans="2:24" ht="16.5" thickBot="1">
      <c r="B91" s="778"/>
      <c r="C91" s="779"/>
      <c r="D91" s="779"/>
      <c r="E91" s="780"/>
      <c r="F91" s="774"/>
      <c r="G91" s="801"/>
      <c r="H91" s="802"/>
      <c r="I91" s="802"/>
      <c r="J91" s="802"/>
      <c r="K91" s="802"/>
      <c r="L91" s="803"/>
      <c r="M91" s="774"/>
      <c r="N91" s="774"/>
      <c r="O91" s="774"/>
      <c r="P91" s="748">
        <f>SUM(P89:R90)</f>
        <v>60</v>
      </c>
      <c r="Q91" s="749"/>
      <c r="R91" s="750"/>
      <c r="S91" s="748">
        <f>S90+U90</f>
        <v>362</v>
      </c>
      <c r="T91" s="749"/>
      <c r="U91" s="749"/>
      <c r="V91" s="750"/>
      <c r="W91" s="727">
        <v>60</v>
      </c>
      <c r="X91" s="728"/>
    </row>
    <row r="93" spans="2:24" ht="134.44999999999999" customHeight="1"/>
    <row r="94" spans="2:24">
      <c r="C94" s="8" t="s">
        <v>24</v>
      </c>
    </row>
    <row r="95" spans="2:24">
      <c r="C95" s="8" t="s">
        <v>25</v>
      </c>
    </row>
    <row r="96" spans="2:24" ht="18">
      <c r="C96" s="8" t="s">
        <v>26</v>
      </c>
      <c r="D96" s="806" t="s">
        <v>318</v>
      </c>
      <c r="E96" s="855"/>
      <c r="F96" s="855"/>
      <c r="G96" s="855"/>
      <c r="H96" s="855"/>
      <c r="I96" s="855"/>
      <c r="J96" s="855"/>
      <c r="K96" s="855"/>
      <c r="L96" s="855"/>
      <c r="M96" s="855"/>
      <c r="N96" s="855"/>
      <c r="O96" s="855"/>
      <c r="P96" s="855"/>
      <c r="Q96" s="855"/>
      <c r="R96" s="855"/>
      <c r="S96" s="146"/>
      <c r="T96" s="146"/>
      <c r="U96" s="146"/>
      <c r="V96" s="146"/>
      <c r="W96" s="146"/>
      <c r="X96" s="146"/>
    </row>
    <row r="97" spans="2:25" ht="18" customHeight="1">
      <c r="C97" s="8" t="s">
        <v>266</v>
      </c>
      <c r="D97" s="806" t="s">
        <v>325</v>
      </c>
      <c r="E97" s="855"/>
      <c r="F97" s="855"/>
      <c r="G97" s="855"/>
      <c r="H97" s="855"/>
      <c r="I97" s="855"/>
      <c r="J97" s="855"/>
      <c r="K97" s="855"/>
      <c r="L97" s="855"/>
      <c r="M97" s="855"/>
      <c r="N97" s="855"/>
      <c r="O97" s="855"/>
      <c r="P97" s="855"/>
      <c r="Q97" s="855"/>
      <c r="R97" s="855"/>
      <c r="S97" s="146"/>
      <c r="T97" s="146"/>
      <c r="U97" s="146"/>
      <c r="V97" s="146"/>
      <c r="W97" s="146"/>
      <c r="X97" s="146"/>
    </row>
    <row r="98" spans="2:25" ht="18.75" thickBot="1">
      <c r="C98" s="81" t="s">
        <v>309</v>
      </c>
    </row>
    <row r="99" spans="2:25">
      <c r="B99" s="720" t="s">
        <v>94</v>
      </c>
      <c r="C99" s="720" t="s">
        <v>95</v>
      </c>
      <c r="D99" s="723" t="s">
        <v>28</v>
      </c>
      <c r="E99" s="724"/>
      <c r="F99" s="723" t="s">
        <v>93</v>
      </c>
      <c r="G99" s="729"/>
      <c r="H99" s="729"/>
      <c r="I99" s="729"/>
      <c r="J99" s="729"/>
      <c r="K99" s="729"/>
      <c r="L99" s="729"/>
      <c r="M99" s="729"/>
      <c r="N99" s="729"/>
      <c r="O99" s="724"/>
      <c r="P99" s="723" t="s">
        <v>92</v>
      </c>
      <c r="Q99" s="732"/>
      <c r="R99" s="733"/>
    </row>
    <row r="100" spans="2:25">
      <c r="B100" s="721"/>
      <c r="C100" s="721"/>
      <c r="D100" s="725"/>
      <c r="E100" s="726"/>
      <c r="F100" s="725"/>
      <c r="G100" s="730"/>
      <c r="H100" s="730"/>
      <c r="I100" s="730"/>
      <c r="J100" s="730"/>
      <c r="K100" s="730"/>
      <c r="L100" s="730"/>
      <c r="M100" s="730"/>
      <c r="N100" s="730"/>
      <c r="O100" s="726"/>
      <c r="P100" s="734"/>
      <c r="Q100" s="735"/>
      <c r="R100" s="736"/>
    </row>
    <row r="101" spans="2:25" ht="16.5" thickBot="1">
      <c r="B101" s="721"/>
      <c r="C101" s="721"/>
      <c r="D101" s="727"/>
      <c r="E101" s="728"/>
      <c r="F101" s="727"/>
      <c r="G101" s="731"/>
      <c r="H101" s="731"/>
      <c r="I101" s="731"/>
      <c r="J101" s="731"/>
      <c r="K101" s="731"/>
      <c r="L101" s="731"/>
      <c r="M101" s="731"/>
      <c r="N101" s="731"/>
      <c r="O101" s="728"/>
      <c r="P101" s="737"/>
      <c r="Q101" s="738"/>
      <c r="R101" s="739"/>
    </row>
    <row r="102" spans="2:25" ht="16.5" thickBot="1">
      <c r="B102" s="721"/>
      <c r="C102" s="721"/>
      <c r="D102" s="745" t="s">
        <v>16</v>
      </c>
      <c r="E102" s="745" t="s">
        <v>17</v>
      </c>
      <c r="F102" s="745" t="s">
        <v>2</v>
      </c>
      <c r="G102" s="748" t="s">
        <v>90</v>
      </c>
      <c r="H102" s="749"/>
      <c r="I102" s="749"/>
      <c r="J102" s="749"/>
      <c r="K102" s="749"/>
      <c r="L102" s="750"/>
      <c r="M102" s="748" t="s">
        <v>91</v>
      </c>
      <c r="N102" s="749"/>
      <c r="O102" s="750"/>
      <c r="P102" s="745" t="s">
        <v>3</v>
      </c>
      <c r="Q102" s="745" t="s">
        <v>4</v>
      </c>
      <c r="R102" s="745" t="s">
        <v>5</v>
      </c>
    </row>
    <row r="103" spans="2:25">
      <c r="B103" s="721"/>
      <c r="C103" s="721"/>
      <c r="D103" s="746"/>
      <c r="E103" s="746"/>
      <c r="F103" s="746"/>
      <c r="G103" s="745" t="s">
        <v>7</v>
      </c>
      <c r="H103" s="745" t="s">
        <v>8</v>
      </c>
      <c r="I103" s="745" t="s">
        <v>9</v>
      </c>
      <c r="J103" s="745" t="s">
        <v>10</v>
      </c>
      <c r="K103" s="745" t="s">
        <v>11</v>
      </c>
      <c r="L103" s="745" t="s">
        <v>12</v>
      </c>
      <c r="M103" s="745" t="s">
        <v>3</v>
      </c>
      <c r="N103" s="745" t="s">
        <v>4</v>
      </c>
      <c r="O103" s="745" t="s">
        <v>5</v>
      </c>
      <c r="P103" s="746"/>
      <c r="Q103" s="746"/>
      <c r="R103" s="746"/>
    </row>
    <row r="104" spans="2:25">
      <c r="B104" s="721"/>
      <c r="C104" s="721"/>
      <c r="D104" s="746"/>
      <c r="E104" s="746"/>
      <c r="F104" s="746"/>
      <c r="G104" s="746"/>
      <c r="H104" s="746"/>
      <c r="I104" s="746"/>
      <c r="J104" s="746"/>
      <c r="K104" s="746"/>
      <c r="L104" s="746"/>
      <c r="M104" s="746"/>
      <c r="N104" s="746"/>
      <c r="O104" s="746"/>
      <c r="P104" s="746"/>
      <c r="Q104" s="746"/>
      <c r="R104" s="746"/>
    </row>
    <row r="105" spans="2:25">
      <c r="B105" s="721"/>
      <c r="C105" s="721"/>
      <c r="D105" s="746"/>
      <c r="E105" s="746"/>
      <c r="F105" s="746"/>
      <c r="G105" s="746"/>
      <c r="H105" s="746"/>
      <c r="I105" s="746"/>
      <c r="J105" s="746"/>
      <c r="K105" s="746"/>
      <c r="L105" s="746"/>
      <c r="M105" s="746"/>
      <c r="N105" s="746"/>
      <c r="O105" s="746"/>
      <c r="P105" s="746"/>
      <c r="Q105" s="746"/>
      <c r="R105" s="746"/>
    </row>
    <row r="106" spans="2:25">
      <c r="B106" s="721"/>
      <c r="C106" s="721"/>
      <c r="D106" s="746"/>
      <c r="E106" s="746"/>
      <c r="F106" s="746"/>
      <c r="G106" s="746"/>
      <c r="H106" s="746"/>
      <c r="I106" s="746"/>
      <c r="J106" s="746"/>
      <c r="K106" s="746"/>
      <c r="L106" s="746"/>
      <c r="M106" s="746"/>
      <c r="N106" s="746"/>
      <c r="O106" s="746"/>
      <c r="P106" s="746"/>
      <c r="Q106" s="746"/>
      <c r="R106" s="746"/>
    </row>
    <row r="107" spans="2:25" ht="16.5" thickBot="1">
      <c r="B107" s="722"/>
      <c r="C107" s="722"/>
      <c r="D107" s="747"/>
      <c r="E107" s="747"/>
      <c r="F107" s="747"/>
      <c r="G107" s="747"/>
      <c r="H107" s="747"/>
      <c r="I107" s="747"/>
      <c r="J107" s="747"/>
      <c r="K107" s="747"/>
      <c r="L107" s="747"/>
      <c r="M107" s="747"/>
      <c r="N107" s="747"/>
      <c r="O107" s="747"/>
      <c r="P107" s="747"/>
      <c r="Q107" s="747"/>
      <c r="R107" s="747"/>
      <c r="S107" s="34"/>
      <c r="Y107" s="34" t="s">
        <v>215</v>
      </c>
    </row>
    <row r="108" spans="2:25" ht="16.5" thickBot="1">
      <c r="B108" s="148">
        <v>1</v>
      </c>
      <c r="C108" s="145" t="s">
        <v>211</v>
      </c>
      <c r="D108" s="13" t="s">
        <v>21</v>
      </c>
      <c r="E108" s="12">
        <v>4</v>
      </c>
      <c r="F108" s="12">
        <f>SUM(G108:L108)</f>
        <v>18</v>
      </c>
      <c r="G108" s="14"/>
      <c r="H108" s="14"/>
      <c r="I108" s="14"/>
      <c r="J108" s="14"/>
      <c r="K108" s="14">
        <v>18</v>
      </c>
      <c r="L108" s="15"/>
      <c r="M108" s="14"/>
      <c r="N108" s="14" t="s">
        <v>56</v>
      </c>
      <c r="O108" s="15"/>
      <c r="P108" s="14"/>
      <c r="Q108" s="14">
        <v>3</v>
      </c>
      <c r="R108" s="15"/>
      <c r="Y108" s="8" t="s">
        <v>216</v>
      </c>
    </row>
    <row r="109" spans="2:25" ht="16.5" thickBot="1">
      <c r="B109" s="148">
        <v>2</v>
      </c>
      <c r="C109" s="145" t="s">
        <v>199</v>
      </c>
      <c r="D109" s="13" t="s">
        <v>21</v>
      </c>
      <c r="E109" s="13">
        <v>4</v>
      </c>
      <c r="F109" s="13">
        <f>SUM(G109:L109)</f>
        <v>18</v>
      </c>
      <c r="G109" s="14"/>
      <c r="H109" s="14"/>
      <c r="I109" s="14"/>
      <c r="J109" s="14"/>
      <c r="K109" s="14">
        <v>18</v>
      </c>
      <c r="L109" s="15"/>
      <c r="M109" s="14"/>
      <c r="N109" s="14" t="s">
        <v>56</v>
      </c>
      <c r="O109" s="15"/>
      <c r="P109" s="14"/>
      <c r="Q109" s="14">
        <v>3</v>
      </c>
      <c r="R109" s="15"/>
      <c r="Y109" s="8" t="s">
        <v>217</v>
      </c>
    </row>
    <row r="110" spans="2:25" ht="16.5" thickBot="1">
      <c r="B110" s="148">
        <v>3</v>
      </c>
      <c r="C110" s="145" t="s">
        <v>212</v>
      </c>
      <c r="D110" s="13" t="s">
        <v>21</v>
      </c>
      <c r="E110" s="13">
        <v>4</v>
      </c>
      <c r="F110" s="13">
        <f t="shared" ref="F110:F118" si="10">SUM(G110:L110)</f>
        <v>18</v>
      </c>
      <c r="G110" s="14"/>
      <c r="H110" s="14"/>
      <c r="I110" s="14"/>
      <c r="J110" s="14"/>
      <c r="K110" s="14">
        <v>18</v>
      </c>
      <c r="L110" s="15"/>
      <c r="M110" s="14"/>
      <c r="N110" s="14" t="s">
        <v>56</v>
      </c>
      <c r="O110" s="15"/>
      <c r="P110" s="14"/>
      <c r="Q110" s="14">
        <v>3</v>
      </c>
      <c r="R110" s="15"/>
      <c r="Y110" s="8" t="s">
        <v>216</v>
      </c>
    </row>
    <row r="111" spans="2:25" ht="16.5" thickBot="1">
      <c r="B111" s="148">
        <v>4</v>
      </c>
      <c r="C111" s="145" t="s">
        <v>200</v>
      </c>
      <c r="D111" s="13" t="s">
        <v>21</v>
      </c>
      <c r="E111" s="13">
        <v>5</v>
      </c>
      <c r="F111" s="13">
        <f t="shared" si="10"/>
        <v>18</v>
      </c>
      <c r="G111" s="14"/>
      <c r="H111" s="14"/>
      <c r="I111" s="14"/>
      <c r="J111" s="14"/>
      <c r="K111" s="14">
        <v>18</v>
      </c>
      <c r="L111" s="15"/>
      <c r="M111" s="14"/>
      <c r="N111" s="14" t="s">
        <v>56</v>
      </c>
      <c r="O111" s="15"/>
      <c r="P111" s="14"/>
      <c r="Q111" s="14">
        <v>3</v>
      </c>
      <c r="R111" s="15"/>
      <c r="Y111" s="8" t="s">
        <v>218</v>
      </c>
    </row>
    <row r="112" spans="2:25" ht="16.5" thickBot="1">
      <c r="B112" s="148">
        <v>5</v>
      </c>
      <c r="C112" s="145" t="s">
        <v>213</v>
      </c>
      <c r="D112" s="13" t="s">
        <v>21</v>
      </c>
      <c r="E112" s="13">
        <v>5</v>
      </c>
      <c r="F112" s="13">
        <f t="shared" si="10"/>
        <v>18</v>
      </c>
      <c r="G112" s="14"/>
      <c r="H112" s="14"/>
      <c r="I112" s="14"/>
      <c r="J112" s="14"/>
      <c r="K112" s="14">
        <v>18</v>
      </c>
      <c r="L112" s="15"/>
      <c r="M112" s="14"/>
      <c r="N112" s="14" t="s">
        <v>56</v>
      </c>
      <c r="O112" s="15"/>
      <c r="P112" s="14"/>
      <c r="Q112" s="14">
        <v>3</v>
      </c>
      <c r="R112" s="15"/>
      <c r="Y112" s="8" t="s">
        <v>216</v>
      </c>
    </row>
    <row r="113" spans="2:29" ht="16.5" thickBot="1">
      <c r="B113" s="148">
        <v>6</v>
      </c>
      <c r="C113" s="145" t="s">
        <v>202</v>
      </c>
      <c r="D113" s="13" t="s">
        <v>21</v>
      </c>
      <c r="E113" s="13">
        <v>5</v>
      </c>
      <c r="F113" s="13">
        <f t="shared" si="10"/>
        <v>18</v>
      </c>
      <c r="G113" s="14"/>
      <c r="H113" s="14"/>
      <c r="I113" s="14"/>
      <c r="J113" s="14"/>
      <c r="K113" s="14">
        <v>18</v>
      </c>
      <c r="L113" s="15"/>
      <c r="M113" s="14"/>
      <c r="N113" s="14" t="s">
        <v>56</v>
      </c>
      <c r="O113" s="15"/>
      <c r="P113" s="14"/>
      <c r="Q113" s="14">
        <v>3</v>
      </c>
      <c r="R113" s="15"/>
      <c r="Y113" s="8" t="s">
        <v>219</v>
      </c>
      <c r="AC113" s="8" t="s">
        <v>216</v>
      </c>
    </row>
    <row r="114" spans="2:29" ht="16.5" thickBot="1">
      <c r="B114" s="148">
        <v>7</v>
      </c>
      <c r="C114" s="145" t="s">
        <v>201</v>
      </c>
      <c r="D114" s="13" t="s">
        <v>21</v>
      </c>
      <c r="E114" s="13">
        <v>5</v>
      </c>
      <c r="F114" s="13">
        <f t="shared" si="10"/>
        <v>18</v>
      </c>
      <c r="G114" s="14"/>
      <c r="H114" s="14"/>
      <c r="I114" s="14"/>
      <c r="J114" s="14"/>
      <c r="K114" s="14">
        <v>18</v>
      </c>
      <c r="L114" s="15"/>
      <c r="M114" s="14"/>
      <c r="N114" s="14" t="s">
        <v>56</v>
      </c>
      <c r="O114" s="15"/>
      <c r="P114" s="14"/>
      <c r="Q114" s="14">
        <v>3</v>
      </c>
      <c r="R114" s="15"/>
      <c r="Y114" s="8" t="s">
        <v>216</v>
      </c>
    </row>
    <row r="115" spans="2:29" ht="16.5" thickBot="1">
      <c r="B115" s="148">
        <v>8</v>
      </c>
      <c r="C115" s="145" t="s">
        <v>201</v>
      </c>
      <c r="D115" s="13" t="s">
        <v>21</v>
      </c>
      <c r="E115" s="13">
        <v>6</v>
      </c>
      <c r="F115" s="13">
        <f t="shared" si="10"/>
        <v>18</v>
      </c>
      <c r="G115" s="14"/>
      <c r="H115" s="14"/>
      <c r="I115" s="14"/>
      <c r="J115" s="14"/>
      <c r="K115" s="14">
        <v>18</v>
      </c>
      <c r="L115" s="15"/>
      <c r="M115" s="14"/>
      <c r="N115" s="14" t="s">
        <v>56</v>
      </c>
      <c r="O115" s="15"/>
      <c r="P115" s="14"/>
      <c r="Q115" s="14">
        <v>3</v>
      </c>
      <c r="R115" s="15"/>
      <c r="Y115" s="8" t="s">
        <v>216</v>
      </c>
    </row>
    <row r="116" spans="2:29" ht="16.5" thickBot="1">
      <c r="B116" s="148">
        <v>9</v>
      </c>
      <c r="C116" s="145" t="s">
        <v>202</v>
      </c>
      <c r="D116" s="13" t="s">
        <v>21</v>
      </c>
      <c r="E116" s="13">
        <v>6</v>
      </c>
      <c r="F116" s="13">
        <f t="shared" si="10"/>
        <v>18</v>
      </c>
      <c r="G116" s="14"/>
      <c r="H116" s="17"/>
      <c r="I116" s="14"/>
      <c r="J116" s="14"/>
      <c r="K116" s="14">
        <v>18</v>
      </c>
      <c r="L116" s="15"/>
      <c r="M116" s="14"/>
      <c r="N116" s="14" t="s">
        <v>56</v>
      </c>
      <c r="O116" s="15"/>
      <c r="P116" s="14"/>
      <c r="Q116" s="14">
        <v>3</v>
      </c>
      <c r="R116" s="15"/>
      <c r="Y116" s="8" t="s">
        <v>219</v>
      </c>
    </row>
    <row r="117" spans="2:29" ht="16.5" thickBot="1">
      <c r="B117" s="148">
        <v>10</v>
      </c>
      <c r="C117" s="145" t="s">
        <v>214</v>
      </c>
      <c r="D117" s="13" t="s">
        <v>21</v>
      </c>
      <c r="E117" s="13">
        <v>6</v>
      </c>
      <c r="F117" s="13">
        <f t="shared" si="10"/>
        <v>18</v>
      </c>
      <c r="G117" s="14"/>
      <c r="H117" s="17"/>
      <c r="I117" s="14"/>
      <c r="J117" s="14"/>
      <c r="K117" s="14">
        <v>18</v>
      </c>
      <c r="L117" s="15"/>
      <c r="M117" s="14"/>
      <c r="N117" s="14" t="s">
        <v>56</v>
      </c>
      <c r="O117" s="15"/>
      <c r="P117" s="14"/>
      <c r="Q117" s="14">
        <v>3</v>
      </c>
      <c r="R117" s="15"/>
      <c r="Y117" s="8" t="s">
        <v>220</v>
      </c>
    </row>
    <row r="118" spans="2:29" ht="16.5" thickBot="1">
      <c r="B118" s="148">
        <v>11</v>
      </c>
      <c r="C118" s="145" t="s">
        <v>203</v>
      </c>
      <c r="D118" s="13" t="s">
        <v>21</v>
      </c>
      <c r="E118" s="13">
        <v>6</v>
      </c>
      <c r="F118" s="13">
        <f t="shared" si="10"/>
        <v>18</v>
      </c>
      <c r="G118" s="14"/>
      <c r="H118" s="17"/>
      <c r="I118" s="14"/>
      <c r="J118" s="14"/>
      <c r="K118" s="14">
        <v>18</v>
      </c>
      <c r="L118" s="15"/>
      <c r="M118" s="14"/>
      <c r="N118" s="14" t="s">
        <v>56</v>
      </c>
      <c r="O118" s="15"/>
      <c r="P118" s="14"/>
      <c r="Q118" s="14">
        <v>3</v>
      </c>
      <c r="R118" s="15"/>
      <c r="Y118" s="8" t="s">
        <v>221</v>
      </c>
    </row>
    <row r="119" spans="2:29" ht="16.5" thickBot="1">
      <c r="B119" s="769" t="s">
        <v>22</v>
      </c>
      <c r="C119" s="770"/>
      <c r="D119" s="770"/>
      <c r="E119" s="771"/>
      <c r="F119" s="772">
        <f t="shared" ref="F119:L119" si="11">SUM(F108:F118)</f>
        <v>198</v>
      </c>
      <c r="G119" s="89">
        <f t="shared" si="11"/>
        <v>0</v>
      </c>
      <c r="H119" s="89">
        <f t="shared" si="11"/>
        <v>0</v>
      </c>
      <c r="I119" s="89">
        <f t="shared" si="11"/>
        <v>0</v>
      </c>
      <c r="J119" s="89">
        <f t="shared" si="11"/>
        <v>0</v>
      </c>
      <c r="K119" s="89">
        <f t="shared" si="11"/>
        <v>198</v>
      </c>
      <c r="L119" s="89">
        <f t="shared" si="11"/>
        <v>0</v>
      </c>
      <c r="M119" s="772"/>
      <c r="N119" s="772"/>
      <c r="O119" s="772"/>
      <c r="P119" s="772">
        <f>SUM(P108:P116)</f>
        <v>0</v>
      </c>
      <c r="Q119" s="772">
        <f>SUM(Q108:Q118)</f>
        <v>33</v>
      </c>
      <c r="R119" s="772">
        <f>SUM(R108:R116)</f>
        <v>0</v>
      </c>
    </row>
    <row r="120" spans="2:29" ht="16.5" thickBot="1">
      <c r="B120" s="775" t="s">
        <v>35</v>
      </c>
      <c r="C120" s="776"/>
      <c r="D120" s="776"/>
      <c r="E120" s="777"/>
      <c r="F120" s="773"/>
      <c r="G120" s="723">
        <f>SUM(G119:L119)</f>
        <v>198</v>
      </c>
      <c r="H120" s="799"/>
      <c r="I120" s="799"/>
      <c r="J120" s="799"/>
      <c r="K120" s="799"/>
      <c r="L120" s="800"/>
      <c r="M120" s="773"/>
      <c r="N120" s="773"/>
      <c r="O120" s="773"/>
      <c r="P120" s="774"/>
      <c r="Q120" s="774"/>
      <c r="R120" s="774"/>
    </row>
    <row r="121" spans="2:29" ht="16.5" thickBot="1">
      <c r="B121" s="778"/>
      <c r="C121" s="779"/>
      <c r="D121" s="779"/>
      <c r="E121" s="780"/>
      <c r="F121" s="774"/>
      <c r="G121" s="801"/>
      <c r="H121" s="802"/>
      <c r="I121" s="802"/>
      <c r="J121" s="802"/>
      <c r="K121" s="802"/>
      <c r="L121" s="803"/>
      <c r="M121" s="774"/>
      <c r="N121" s="774"/>
      <c r="O121" s="774"/>
      <c r="P121" s="748">
        <f>Q119</f>
        <v>33</v>
      </c>
      <c r="Q121" s="749"/>
      <c r="R121" s="750"/>
    </row>
    <row r="123" spans="2:29" ht="123" customHeight="1"/>
    <row r="124" spans="2:29">
      <c r="C124" s="8" t="s">
        <v>24</v>
      </c>
    </row>
    <row r="125" spans="2:29">
      <c r="C125" s="8" t="s">
        <v>25</v>
      </c>
    </row>
    <row r="126" spans="2:29" ht="18">
      <c r="C126" s="8" t="s">
        <v>26</v>
      </c>
      <c r="D126" s="806" t="s">
        <v>318</v>
      </c>
      <c r="E126" s="855"/>
      <c r="F126" s="855"/>
      <c r="G126" s="855"/>
      <c r="H126" s="855"/>
      <c r="I126" s="855"/>
      <c r="J126" s="855"/>
      <c r="K126" s="855"/>
      <c r="L126" s="855"/>
      <c r="M126" s="855"/>
      <c r="N126" s="855"/>
      <c r="O126" s="855"/>
      <c r="P126" s="855"/>
      <c r="Q126" s="855"/>
      <c r="R126" s="855"/>
    </row>
    <row r="127" spans="2:29" ht="18" customHeight="1">
      <c r="C127" s="8" t="s">
        <v>266</v>
      </c>
      <c r="D127" s="806" t="s">
        <v>325</v>
      </c>
      <c r="E127" s="855"/>
      <c r="F127" s="855"/>
      <c r="G127" s="855"/>
      <c r="H127" s="855"/>
      <c r="I127" s="855"/>
      <c r="J127" s="855"/>
      <c r="K127" s="855"/>
      <c r="L127" s="855"/>
      <c r="M127" s="855"/>
      <c r="N127" s="855"/>
      <c r="O127" s="855"/>
      <c r="P127" s="855"/>
      <c r="Q127" s="855"/>
      <c r="R127" s="855"/>
    </row>
    <row r="128" spans="2:29" ht="18.75" thickBot="1">
      <c r="C128" s="81" t="s">
        <v>308</v>
      </c>
    </row>
    <row r="129" spans="2:25">
      <c r="B129" s="720" t="s">
        <v>94</v>
      </c>
      <c r="C129" s="720" t="s">
        <v>95</v>
      </c>
      <c r="D129" s="723" t="s">
        <v>28</v>
      </c>
      <c r="E129" s="724"/>
      <c r="F129" s="723" t="s">
        <v>93</v>
      </c>
      <c r="G129" s="729"/>
      <c r="H129" s="729"/>
      <c r="I129" s="729"/>
      <c r="J129" s="729"/>
      <c r="K129" s="729"/>
      <c r="L129" s="729"/>
      <c r="M129" s="729"/>
      <c r="N129" s="729"/>
      <c r="O129" s="724"/>
      <c r="P129" s="723" t="s">
        <v>92</v>
      </c>
      <c r="Q129" s="732"/>
      <c r="R129" s="733"/>
    </row>
    <row r="130" spans="2:25">
      <c r="B130" s="721"/>
      <c r="C130" s="721"/>
      <c r="D130" s="725"/>
      <c r="E130" s="726"/>
      <c r="F130" s="725"/>
      <c r="G130" s="730"/>
      <c r="H130" s="730"/>
      <c r="I130" s="730"/>
      <c r="J130" s="730"/>
      <c r="K130" s="730"/>
      <c r="L130" s="730"/>
      <c r="M130" s="730"/>
      <c r="N130" s="730"/>
      <c r="O130" s="726"/>
      <c r="P130" s="734"/>
      <c r="Q130" s="735"/>
      <c r="R130" s="736"/>
    </row>
    <row r="131" spans="2:25" ht="16.5" thickBot="1">
      <c r="B131" s="721"/>
      <c r="C131" s="721"/>
      <c r="D131" s="727"/>
      <c r="E131" s="728"/>
      <c r="F131" s="727"/>
      <c r="G131" s="731"/>
      <c r="H131" s="731"/>
      <c r="I131" s="731"/>
      <c r="J131" s="731"/>
      <c r="K131" s="731"/>
      <c r="L131" s="731"/>
      <c r="M131" s="731"/>
      <c r="N131" s="731"/>
      <c r="O131" s="728"/>
      <c r="P131" s="737"/>
      <c r="Q131" s="738"/>
      <c r="R131" s="739"/>
    </row>
    <row r="132" spans="2:25" ht="16.5" thickBot="1">
      <c r="B132" s="721"/>
      <c r="C132" s="721"/>
      <c r="D132" s="745" t="s">
        <v>16</v>
      </c>
      <c r="E132" s="745" t="s">
        <v>17</v>
      </c>
      <c r="F132" s="745" t="s">
        <v>2</v>
      </c>
      <c r="G132" s="748" t="s">
        <v>90</v>
      </c>
      <c r="H132" s="749"/>
      <c r="I132" s="749"/>
      <c r="J132" s="749"/>
      <c r="K132" s="749"/>
      <c r="L132" s="750"/>
      <c r="M132" s="748" t="s">
        <v>91</v>
      </c>
      <c r="N132" s="749"/>
      <c r="O132" s="750"/>
      <c r="P132" s="745" t="s">
        <v>3</v>
      </c>
      <c r="Q132" s="745" t="s">
        <v>4</v>
      </c>
      <c r="R132" s="745" t="s">
        <v>5</v>
      </c>
    </row>
    <row r="133" spans="2:25">
      <c r="B133" s="721"/>
      <c r="C133" s="721"/>
      <c r="D133" s="746"/>
      <c r="E133" s="746"/>
      <c r="F133" s="746"/>
      <c r="G133" s="745" t="s">
        <v>7</v>
      </c>
      <c r="H133" s="745" t="s">
        <v>8</v>
      </c>
      <c r="I133" s="745" t="s">
        <v>9</v>
      </c>
      <c r="J133" s="745" t="s">
        <v>10</v>
      </c>
      <c r="K133" s="745" t="s">
        <v>11</v>
      </c>
      <c r="L133" s="745" t="s">
        <v>12</v>
      </c>
      <c r="M133" s="745" t="s">
        <v>3</v>
      </c>
      <c r="N133" s="745" t="s">
        <v>4</v>
      </c>
      <c r="O133" s="745" t="s">
        <v>5</v>
      </c>
      <c r="P133" s="746"/>
      <c r="Q133" s="746"/>
      <c r="R133" s="746"/>
    </row>
    <row r="134" spans="2:25">
      <c r="B134" s="721"/>
      <c r="C134" s="721"/>
      <c r="D134" s="746"/>
      <c r="E134" s="746"/>
      <c r="F134" s="746"/>
      <c r="G134" s="746"/>
      <c r="H134" s="746"/>
      <c r="I134" s="746"/>
      <c r="J134" s="746"/>
      <c r="K134" s="746"/>
      <c r="L134" s="746"/>
      <c r="M134" s="746"/>
      <c r="N134" s="746"/>
      <c r="O134" s="746"/>
      <c r="P134" s="746"/>
      <c r="Q134" s="746"/>
      <c r="R134" s="746"/>
    </row>
    <row r="135" spans="2:25">
      <c r="B135" s="721"/>
      <c r="C135" s="721"/>
      <c r="D135" s="746"/>
      <c r="E135" s="746"/>
      <c r="F135" s="746"/>
      <c r="G135" s="746"/>
      <c r="H135" s="746"/>
      <c r="I135" s="746"/>
      <c r="J135" s="746"/>
      <c r="K135" s="746"/>
      <c r="L135" s="746"/>
      <c r="M135" s="746"/>
      <c r="N135" s="746"/>
      <c r="O135" s="746"/>
      <c r="P135" s="746"/>
      <c r="Q135" s="746"/>
      <c r="R135" s="746"/>
    </row>
    <row r="136" spans="2:25">
      <c r="B136" s="721"/>
      <c r="C136" s="721"/>
      <c r="D136" s="746"/>
      <c r="E136" s="746"/>
      <c r="F136" s="746"/>
      <c r="G136" s="746"/>
      <c r="H136" s="746"/>
      <c r="I136" s="746"/>
      <c r="J136" s="746"/>
      <c r="K136" s="746"/>
      <c r="L136" s="746"/>
      <c r="M136" s="746"/>
      <c r="N136" s="746"/>
      <c r="O136" s="746"/>
      <c r="P136" s="746"/>
      <c r="Q136" s="746"/>
      <c r="R136" s="746"/>
    </row>
    <row r="137" spans="2:25" ht="16.5" thickBot="1">
      <c r="B137" s="722"/>
      <c r="C137" s="722"/>
      <c r="D137" s="747"/>
      <c r="E137" s="747"/>
      <c r="F137" s="747"/>
      <c r="G137" s="747"/>
      <c r="H137" s="747"/>
      <c r="I137" s="747"/>
      <c r="J137" s="747"/>
      <c r="K137" s="747"/>
      <c r="L137" s="747"/>
      <c r="M137" s="747"/>
      <c r="N137" s="747"/>
      <c r="O137" s="747"/>
      <c r="P137" s="747"/>
      <c r="Q137" s="747"/>
      <c r="R137" s="747"/>
      <c r="S137" s="34"/>
      <c r="Y137" s="34" t="s">
        <v>215</v>
      </c>
    </row>
    <row r="138" spans="2:25" ht="16.5" thickBot="1">
      <c r="B138" s="148">
        <v>1</v>
      </c>
      <c r="C138" s="145" t="s">
        <v>222</v>
      </c>
      <c r="D138" s="13" t="s">
        <v>21</v>
      </c>
      <c r="E138" s="12">
        <v>4</v>
      </c>
      <c r="F138" s="12">
        <f>SUM(G138:L138)</f>
        <v>18</v>
      </c>
      <c r="G138" s="14"/>
      <c r="H138" s="14"/>
      <c r="I138" s="14"/>
      <c r="J138" s="14"/>
      <c r="K138" s="14">
        <v>18</v>
      </c>
      <c r="L138" s="15"/>
      <c r="M138" s="14"/>
      <c r="N138" s="14" t="s">
        <v>56</v>
      </c>
      <c r="O138" s="15"/>
      <c r="P138" s="14"/>
      <c r="Q138" s="14">
        <v>3</v>
      </c>
      <c r="R138" s="15"/>
      <c r="Y138" s="8" t="s">
        <v>233</v>
      </c>
    </row>
    <row r="139" spans="2:25" ht="16.5" thickBot="1">
      <c r="B139" s="148">
        <v>2</v>
      </c>
      <c r="C139" s="145" t="s">
        <v>223</v>
      </c>
      <c r="D139" s="13" t="s">
        <v>21</v>
      </c>
      <c r="E139" s="13">
        <v>4</v>
      </c>
      <c r="F139" s="13">
        <f>SUM(G139:L139)</f>
        <v>18</v>
      </c>
      <c r="G139" s="14"/>
      <c r="H139" s="14"/>
      <c r="I139" s="14"/>
      <c r="J139" s="14"/>
      <c r="K139" s="14">
        <v>18</v>
      </c>
      <c r="L139" s="15"/>
      <c r="M139" s="14"/>
      <c r="N139" s="14" t="s">
        <v>56</v>
      </c>
      <c r="O139" s="15"/>
      <c r="P139" s="14"/>
      <c r="Q139" s="14">
        <v>3</v>
      </c>
      <c r="R139" s="15"/>
      <c r="Y139" s="8" t="s">
        <v>234</v>
      </c>
    </row>
    <row r="140" spans="2:25" ht="16.5" thickBot="1">
      <c r="B140" s="148">
        <v>3</v>
      </c>
      <c r="C140" s="145" t="s">
        <v>224</v>
      </c>
      <c r="D140" s="13" t="s">
        <v>21</v>
      </c>
      <c r="E140" s="13">
        <v>4</v>
      </c>
      <c r="F140" s="13">
        <f t="shared" ref="F140:F148" si="12">SUM(G140:L140)</f>
        <v>18</v>
      </c>
      <c r="G140" s="14"/>
      <c r="H140" s="14"/>
      <c r="I140" s="14"/>
      <c r="J140" s="14"/>
      <c r="K140" s="14">
        <v>18</v>
      </c>
      <c r="L140" s="15"/>
      <c r="M140" s="14"/>
      <c r="N140" s="14" t="s">
        <v>56</v>
      </c>
      <c r="O140" s="15"/>
      <c r="P140" s="14"/>
      <c r="Q140" s="14">
        <v>3</v>
      </c>
      <c r="R140" s="15"/>
      <c r="Y140" s="8" t="s">
        <v>233</v>
      </c>
    </row>
    <row r="141" spans="2:25" ht="16.5" thickBot="1">
      <c r="B141" s="148">
        <v>4</v>
      </c>
      <c r="C141" s="145" t="s">
        <v>225</v>
      </c>
      <c r="D141" s="13" t="s">
        <v>21</v>
      </c>
      <c r="E141" s="13">
        <v>5</v>
      </c>
      <c r="F141" s="13">
        <f t="shared" si="12"/>
        <v>18</v>
      </c>
      <c r="G141" s="14"/>
      <c r="H141" s="14"/>
      <c r="I141" s="14"/>
      <c r="J141" s="14"/>
      <c r="K141" s="14">
        <v>18</v>
      </c>
      <c r="L141" s="15"/>
      <c r="M141" s="14"/>
      <c r="N141" s="14" t="s">
        <v>56</v>
      </c>
      <c r="O141" s="15"/>
      <c r="P141" s="14"/>
      <c r="Q141" s="14">
        <v>3</v>
      </c>
      <c r="R141" s="15"/>
      <c r="Y141" s="8" t="s">
        <v>235</v>
      </c>
    </row>
    <row r="142" spans="2:25" ht="16.5" thickBot="1">
      <c r="B142" s="148">
        <v>5</v>
      </c>
      <c r="C142" s="145" t="s">
        <v>226</v>
      </c>
      <c r="D142" s="13" t="s">
        <v>21</v>
      </c>
      <c r="E142" s="13">
        <v>5</v>
      </c>
      <c r="F142" s="13">
        <f t="shared" si="12"/>
        <v>18</v>
      </c>
      <c r="G142" s="14"/>
      <c r="H142" s="14"/>
      <c r="I142" s="14"/>
      <c r="J142" s="14"/>
      <c r="K142" s="14">
        <v>18</v>
      </c>
      <c r="L142" s="15"/>
      <c r="M142" s="14"/>
      <c r="N142" s="14" t="s">
        <v>56</v>
      </c>
      <c r="O142" s="15"/>
      <c r="P142" s="14"/>
      <c r="Q142" s="14">
        <v>3</v>
      </c>
      <c r="R142" s="15"/>
      <c r="Y142" s="8" t="s">
        <v>236</v>
      </c>
    </row>
    <row r="143" spans="2:25" ht="16.5" thickBot="1">
      <c r="B143" s="148">
        <v>6</v>
      </c>
      <c r="C143" s="145" t="s">
        <v>227</v>
      </c>
      <c r="D143" s="13" t="s">
        <v>21</v>
      </c>
      <c r="E143" s="13">
        <v>5</v>
      </c>
      <c r="F143" s="13">
        <f t="shared" si="12"/>
        <v>18</v>
      </c>
      <c r="G143" s="14"/>
      <c r="H143" s="14"/>
      <c r="I143" s="14"/>
      <c r="J143" s="14"/>
      <c r="K143" s="14">
        <v>18</v>
      </c>
      <c r="L143" s="15"/>
      <c r="M143" s="14"/>
      <c r="N143" s="14" t="s">
        <v>56</v>
      </c>
      <c r="O143" s="15"/>
      <c r="P143" s="14"/>
      <c r="Q143" s="14">
        <v>3</v>
      </c>
      <c r="R143" s="15"/>
      <c r="Y143" s="8" t="s">
        <v>234</v>
      </c>
    </row>
    <row r="144" spans="2:25" ht="16.5" thickBot="1">
      <c r="B144" s="148">
        <v>7</v>
      </c>
      <c r="C144" s="145" t="s">
        <v>228</v>
      </c>
      <c r="D144" s="13" t="s">
        <v>21</v>
      </c>
      <c r="E144" s="13">
        <v>5</v>
      </c>
      <c r="F144" s="13">
        <f t="shared" si="12"/>
        <v>18</v>
      </c>
      <c r="G144" s="14"/>
      <c r="H144" s="14"/>
      <c r="I144" s="14"/>
      <c r="J144" s="14"/>
      <c r="K144" s="14">
        <v>18</v>
      </c>
      <c r="L144" s="15"/>
      <c r="M144" s="14"/>
      <c r="N144" s="14" t="s">
        <v>56</v>
      </c>
      <c r="O144" s="15"/>
      <c r="P144" s="14"/>
      <c r="Q144" s="14">
        <v>3</v>
      </c>
      <c r="R144" s="15"/>
      <c r="Y144" s="8" t="s">
        <v>233</v>
      </c>
    </row>
    <row r="145" spans="2:25" ht="16.5" thickBot="1">
      <c r="B145" s="148">
        <v>8</v>
      </c>
      <c r="C145" s="145" t="s">
        <v>229</v>
      </c>
      <c r="D145" s="13" t="s">
        <v>21</v>
      </c>
      <c r="E145" s="13">
        <v>6</v>
      </c>
      <c r="F145" s="13">
        <f t="shared" si="12"/>
        <v>18</v>
      </c>
      <c r="G145" s="14"/>
      <c r="H145" s="14"/>
      <c r="I145" s="14"/>
      <c r="J145" s="14"/>
      <c r="K145" s="14">
        <v>18</v>
      </c>
      <c r="L145" s="15"/>
      <c r="M145" s="14"/>
      <c r="N145" s="14" t="s">
        <v>56</v>
      </c>
      <c r="O145" s="15"/>
      <c r="P145" s="14"/>
      <c r="Q145" s="14">
        <v>3</v>
      </c>
      <c r="R145" s="15"/>
      <c r="Y145" s="8" t="s">
        <v>234</v>
      </c>
    </row>
    <row r="146" spans="2:25" ht="32.25" thickBot="1">
      <c r="B146" s="148">
        <v>9</v>
      </c>
      <c r="C146" s="145" t="s">
        <v>230</v>
      </c>
      <c r="D146" s="13" t="s">
        <v>21</v>
      </c>
      <c r="E146" s="13">
        <v>6</v>
      </c>
      <c r="F146" s="13">
        <f t="shared" si="12"/>
        <v>18</v>
      </c>
      <c r="G146" s="14"/>
      <c r="H146" s="17"/>
      <c r="I146" s="14"/>
      <c r="J146" s="14"/>
      <c r="K146" s="14">
        <v>18</v>
      </c>
      <c r="L146" s="15"/>
      <c r="M146" s="14"/>
      <c r="N146" s="14" t="s">
        <v>56</v>
      </c>
      <c r="O146" s="15"/>
      <c r="P146" s="14"/>
      <c r="Q146" s="14">
        <v>3</v>
      </c>
      <c r="R146" s="15"/>
      <c r="Y146" s="8" t="s">
        <v>233</v>
      </c>
    </row>
    <row r="147" spans="2:25" ht="16.5" thickBot="1">
      <c r="B147" s="148">
        <v>10</v>
      </c>
      <c r="C147" s="145" t="s">
        <v>231</v>
      </c>
      <c r="D147" s="13" t="s">
        <v>21</v>
      </c>
      <c r="E147" s="13">
        <v>6</v>
      </c>
      <c r="F147" s="13">
        <f t="shared" si="12"/>
        <v>18</v>
      </c>
      <c r="G147" s="14"/>
      <c r="H147" s="17"/>
      <c r="I147" s="14"/>
      <c r="J147" s="14"/>
      <c r="K147" s="14">
        <v>18</v>
      </c>
      <c r="L147" s="15"/>
      <c r="M147" s="14"/>
      <c r="N147" s="14" t="s">
        <v>56</v>
      </c>
      <c r="O147" s="15"/>
      <c r="P147" s="14"/>
      <c r="Q147" s="14">
        <v>3</v>
      </c>
      <c r="R147" s="15"/>
      <c r="Y147" s="8" t="s">
        <v>237</v>
      </c>
    </row>
    <row r="148" spans="2:25" ht="16.5" thickBot="1">
      <c r="B148" s="148">
        <v>11</v>
      </c>
      <c r="C148" s="145" t="s">
        <v>232</v>
      </c>
      <c r="D148" s="13" t="s">
        <v>21</v>
      </c>
      <c r="E148" s="13">
        <v>6</v>
      </c>
      <c r="F148" s="13">
        <f t="shared" si="12"/>
        <v>18</v>
      </c>
      <c r="G148" s="14"/>
      <c r="H148" s="17"/>
      <c r="I148" s="14"/>
      <c r="J148" s="14"/>
      <c r="K148" s="14">
        <v>18</v>
      </c>
      <c r="L148" s="15"/>
      <c r="M148" s="14"/>
      <c r="N148" s="14" t="s">
        <v>56</v>
      </c>
      <c r="O148" s="15"/>
      <c r="P148" s="14"/>
      <c r="Q148" s="14">
        <v>3</v>
      </c>
      <c r="R148" s="15"/>
      <c r="Y148" s="8" t="s">
        <v>238</v>
      </c>
    </row>
    <row r="149" spans="2:25" ht="16.5" thickBot="1">
      <c r="B149" s="769" t="s">
        <v>22</v>
      </c>
      <c r="C149" s="770"/>
      <c r="D149" s="770"/>
      <c r="E149" s="771"/>
      <c r="F149" s="772">
        <f t="shared" ref="F149:L149" si="13">SUM(F138:F148)</f>
        <v>198</v>
      </c>
      <c r="G149" s="89">
        <f t="shared" si="13"/>
        <v>0</v>
      </c>
      <c r="H149" s="89">
        <f t="shared" si="13"/>
        <v>0</v>
      </c>
      <c r="I149" s="89">
        <f t="shared" si="13"/>
        <v>0</v>
      </c>
      <c r="J149" s="89">
        <f t="shared" si="13"/>
        <v>0</v>
      </c>
      <c r="K149" s="89">
        <f t="shared" si="13"/>
        <v>198</v>
      </c>
      <c r="L149" s="89">
        <f t="shared" si="13"/>
        <v>0</v>
      </c>
      <c r="M149" s="772"/>
      <c r="N149" s="772"/>
      <c r="O149" s="772"/>
      <c r="P149" s="772">
        <f>SUM(P138:P146)</f>
        <v>0</v>
      </c>
      <c r="Q149" s="772">
        <f>SUM(Q138:Q148)</f>
        <v>33</v>
      </c>
      <c r="R149" s="772">
        <f>SUM(R138:R146)</f>
        <v>0</v>
      </c>
    </row>
    <row r="150" spans="2:25" ht="16.5" thickBot="1">
      <c r="B150" s="775" t="s">
        <v>35</v>
      </c>
      <c r="C150" s="776"/>
      <c r="D150" s="776"/>
      <c r="E150" s="777"/>
      <c r="F150" s="773"/>
      <c r="G150" s="723">
        <f>SUM(G149:L149)</f>
        <v>198</v>
      </c>
      <c r="H150" s="799"/>
      <c r="I150" s="799"/>
      <c r="J150" s="799"/>
      <c r="K150" s="799"/>
      <c r="L150" s="800"/>
      <c r="M150" s="773"/>
      <c r="N150" s="773"/>
      <c r="O150" s="773"/>
      <c r="P150" s="774"/>
      <c r="Q150" s="774"/>
      <c r="R150" s="774"/>
    </row>
    <row r="151" spans="2:25" ht="16.5" thickBot="1">
      <c r="B151" s="778"/>
      <c r="C151" s="779"/>
      <c r="D151" s="779"/>
      <c r="E151" s="780"/>
      <c r="F151" s="774"/>
      <c r="G151" s="801"/>
      <c r="H151" s="802"/>
      <c r="I151" s="802"/>
      <c r="J151" s="802"/>
      <c r="K151" s="802"/>
      <c r="L151" s="803"/>
      <c r="M151" s="774"/>
      <c r="N151" s="774"/>
      <c r="O151" s="774"/>
      <c r="P151" s="748">
        <f>Q149</f>
        <v>33</v>
      </c>
      <c r="Q151" s="749"/>
      <c r="R151" s="750"/>
    </row>
    <row r="152" spans="2:25" hidden="1"/>
    <row r="153" spans="2:25" ht="2.4500000000000002" customHeight="1">
      <c r="G153" s="149"/>
      <c r="H153" s="149"/>
      <c r="I153" s="149"/>
      <c r="J153" s="149"/>
      <c r="K153" s="149"/>
      <c r="L153" s="149"/>
      <c r="M153" s="147"/>
      <c r="N153" s="147"/>
      <c r="O153" s="147"/>
      <c r="P153" s="147"/>
      <c r="Q153" s="147"/>
      <c r="R153" s="147"/>
    </row>
    <row r="154" spans="2:25" hidden="1">
      <c r="C154" s="8" t="s">
        <v>24</v>
      </c>
    </row>
    <row r="155" spans="2:25" hidden="1">
      <c r="C155" s="8" t="s">
        <v>25</v>
      </c>
    </row>
    <row r="156" spans="2:25" ht="18" hidden="1">
      <c r="C156" s="8" t="s">
        <v>26</v>
      </c>
      <c r="D156" s="806" t="s">
        <v>318</v>
      </c>
      <c r="E156" s="855"/>
      <c r="F156" s="855"/>
      <c r="G156" s="855"/>
      <c r="H156" s="855"/>
      <c r="I156" s="855"/>
      <c r="J156" s="855"/>
      <c r="K156" s="855"/>
      <c r="L156" s="855"/>
      <c r="M156" s="855"/>
      <c r="N156" s="855"/>
      <c r="O156" s="855"/>
      <c r="P156" s="855"/>
      <c r="Q156" s="855"/>
      <c r="R156" s="855"/>
    </row>
    <row r="157" spans="2:25" ht="18" hidden="1">
      <c r="C157" s="8" t="s">
        <v>266</v>
      </c>
      <c r="D157" s="806" t="s">
        <v>325</v>
      </c>
      <c r="E157" s="855"/>
      <c r="F157" s="855"/>
      <c r="G157" s="855"/>
      <c r="H157" s="855"/>
      <c r="I157" s="855"/>
      <c r="J157" s="855"/>
      <c r="K157" s="855"/>
      <c r="L157" s="855"/>
      <c r="M157" s="855"/>
      <c r="N157" s="855"/>
      <c r="O157" s="855"/>
      <c r="P157" s="855"/>
      <c r="Q157" s="855"/>
      <c r="R157" s="855"/>
    </row>
    <row r="158" spans="2:25" ht="18.75" hidden="1" thickBot="1">
      <c r="C158" s="81" t="s">
        <v>326</v>
      </c>
    </row>
    <row r="159" spans="2:25" hidden="1">
      <c r="B159" s="720" t="s">
        <v>94</v>
      </c>
      <c r="C159" s="720" t="s">
        <v>95</v>
      </c>
      <c r="D159" s="723" t="s">
        <v>28</v>
      </c>
      <c r="E159" s="724"/>
      <c r="F159" s="723" t="s">
        <v>93</v>
      </c>
      <c r="G159" s="729"/>
      <c r="H159" s="729"/>
      <c r="I159" s="729"/>
      <c r="J159" s="729"/>
      <c r="K159" s="729"/>
      <c r="L159" s="729"/>
      <c r="M159" s="729"/>
      <c r="N159" s="729"/>
      <c r="O159" s="724"/>
      <c r="P159" s="723" t="s">
        <v>92</v>
      </c>
      <c r="Q159" s="732"/>
      <c r="R159" s="733"/>
    </row>
    <row r="160" spans="2:25" hidden="1">
      <c r="B160" s="721"/>
      <c r="C160" s="721"/>
      <c r="D160" s="725"/>
      <c r="E160" s="726"/>
      <c r="F160" s="725"/>
      <c r="G160" s="730"/>
      <c r="H160" s="730"/>
      <c r="I160" s="730"/>
      <c r="J160" s="730"/>
      <c r="K160" s="730"/>
      <c r="L160" s="730"/>
      <c r="M160" s="730"/>
      <c r="N160" s="730"/>
      <c r="O160" s="726"/>
      <c r="P160" s="734"/>
      <c r="Q160" s="735"/>
      <c r="R160" s="736"/>
    </row>
    <row r="161" spans="2:23" ht="16.5" hidden="1" thickBot="1">
      <c r="B161" s="721"/>
      <c r="C161" s="721"/>
      <c r="D161" s="727"/>
      <c r="E161" s="728"/>
      <c r="F161" s="727"/>
      <c r="G161" s="731"/>
      <c r="H161" s="731"/>
      <c r="I161" s="731"/>
      <c r="J161" s="731"/>
      <c r="K161" s="731"/>
      <c r="L161" s="731"/>
      <c r="M161" s="731"/>
      <c r="N161" s="731"/>
      <c r="O161" s="728"/>
      <c r="P161" s="737"/>
      <c r="Q161" s="738"/>
      <c r="R161" s="739"/>
    </row>
    <row r="162" spans="2:23" ht="16.5" hidden="1" thickBot="1">
      <c r="B162" s="721"/>
      <c r="C162" s="721"/>
      <c r="D162" s="745" t="s">
        <v>16</v>
      </c>
      <c r="E162" s="745" t="s">
        <v>17</v>
      </c>
      <c r="F162" s="745" t="s">
        <v>2</v>
      </c>
      <c r="G162" s="748" t="s">
        <v>90</v>
      </c>
      <c r="H162" s="749"/>
      <c r="I162" s="749"/>
      <c r="J162" s="749"/>
      <c r="K162" s="749"/>
      <c r="L162" s="750"/>
      <c r="M162" s="748" t="s">
        <v>91</v>
      </c>
      <c r="N162" s="749"/>
      <c r="O162" s="750"/>
      <c r="P162" s="745" t="s">
        <v>3</v>
      </c>
      <c r="Q162" s="745" t="s">
        <v>4</v>
      </c>
      <c r="R162" s="745" t="s">
        <v>5</v>
      </c>
    </row>
    <row r="163" spans="2:23" hidden="1">
      <c r="B163" s="721"/>
      <c r="C163" s="721"/>
      <c r="D163" s="746"/>
      <c r="E163" s="746"/>
      <c r="F163" s="746"/>
      <c r="G163" s="745" t="s">
        <v>7</v>
      </c>
      <c r="H163" s="745" t="s">
        <v>8</v>
      </c>
      <c r="I163" s="745" t="s">
        <v>9</v>
      </c>
      <c r="J163" s="745" t="s">
        <v>10</v>
      </c>
      <c r="K163" s="745" t="s">
        <v>11</v>
      </c>
      <c r="L163" s="745" t="s">
        <v>12</v>
      </c>
      <c r="M163" s="745" t="s">
        <v>3</v>
      </c>
      <c r="N163" s="745" t="s">
        <v>4</v>
      </c>
      <c r="O163" s="745" t="s">
        <v>5</v>
      </c>
      <c r="P163" s="746"/>
      <c r="Q163" s="746"/>
      <c r="R163" s="746"/>
    </row>
    <row r="164" spans="2:23" hidden="1">
      <c r="B164" s="721"/>
      <c r="C164" s="721"/>
      <c r="D164" s="746"/>
      <c r="E164" s="746"/>
      <c r="F164" s="746"/>
      <c r="G164" s="746"/>
      <c r="H164" s="746"/>
      <c r="I164" s="746"/>
      <c r="J164" s="746"/>
      <c r="K164" s="746"/>
      <c r="L164" s="746"/>
      <c r="M164" s="746"/>
      <c r="N164" s="746"/>
      <c r="O164" s="746"/>
      <c r="P164" s="746"/>
      <c r="Q164" s="746"/>
      <c r="R164" s="746"/>
    </row>
    <row r="165" spans="2:23" hidden="1">
      <c r="B165" s="721"/>
      <c r="C165" s="721"/>
      <c r="D165" s="746"/>
      <c r="E165" s="746"/>
      <c r="F165" s="746"/>
      <c r="G165" s="746"/>
      <c r="H165" s="746"/>
      <c r="I165" s="746"/>
      <c r="J165" s="746"/>
      <c r="K165" s="746"/>
      <c r="L165" s="746"/>
      <c r="M165" s="746"/>
      <c r="N165" s="746"/>
      <c r="O165" s="746"/>
      <c r="P165" s="746"/>
      <c r="Q165" s="746"/>
      <c r="R165" s="746"/>
    </row>
    <row r="166" spans="2:23" hidden="1">
      <c r="B166" s="721"/>
      <c r="C166" s="721"/>
      <c r="D166" s="746"/>
      <c r="E166" s="746"/>
      <c r="F166" s="746"/>
      <c r="G166" s="746"/>
      <c r="H166" s="746"/>
      <c r="I166" s="746"/>
      <c r="J166" s="746"/>
      <c r="K166" s="746"/>
      <c r="L166" s="746"/>
      <c r="M166" s="746"/>
      <c r="N166" s="746"/>
      <c r="O166" s="746"/>
      <c r="P166" s="746"/>
      <c r="Q166" s="746"/>
      <c r="R166" s="746"/>
    </row>
    <row r="167" spans="2:23" ht="16.5" hidden="1" thickBot="1">
      <c r="B167" s="722"/>
      <c r="C167" s="722"/>
      <c r="D167" s="747"/>
      <c r="E167" s="747"/>
      <c r="F167" s="747"/>
      <c r="G167" s="747"/>
      <c r="H167" s="747"/>
      <c r="I167" s="747"/>
      <c r="J167" s="747"/>
      <c r="K167" s="747"/>
      <c r="L167" s="747"/>
      <c r="M167" s="747"/>
      <c r="N167" s="747"/>
      <c r="O167" s="747"/>
      <c r="P167" s="747"/>
      <c r="Q167" s="747"/>
      <c r="R167" s="747"/>
    </row>
    <row r="168" spans="2:23" ht="16.5" hidden="1" thickBot="1">
      <c r="B168" s="148">
        <v>1</v>
      </c>
      <c r="C168" s="16" t="s">
        <v>329</v>
      </c>
      <c r="D168" s="47" t="s">
        <v>21</v>
      </c>
      <c r="E168" s="33">
        <v>4</v>
      </c>
      <c r="F168" s="33">
        <f>SUM(G168:L168)</f>
        <v>18</v>
      </c>
      <c r="G168" s="18"/>
      <c r="H168" s="18"/>
      <c r="I168" s="18"/>
      <c r="J168" s="18"/>
      <c r="K168" s="18">
        <v>18</v>
      </c>
      <c r="L168" s="37"/>
      <c r="M168" s="18"/>
      <c r="N168" s="18" t="s">
        <v>56</v>
      </c>
      <c r="O168" s="37"/>
      <c r="P168" s="18"/>
      <c r="Q168" s="18">
        <v>3</v>
      </c>
      <c r="R168" s="37"/>
      <c r="S168" s="150" t="s">
        <v>328</v>
      </c>
      <c r="U168" s="150"/>
    </row>
    <row r="169" spans="2:23" ht="16.5" hidden="1" thickBot="1">
      <c r="B169" s="148">
        <v>2</v>
      </c>
      <c r="C169" s="16" t="s">
        <v>339</v>
      </c>
      <c r="D169" s="47" t="s">
        <v>21</v>
      </c>
      <c r="E169" s="47">
        <v>4</v>
      </c>
      <c r="F169" s="47">
        <f>SUM(G169:L169)</f>
        <v>18</v>
      </c>
      <c r="G169" s="18"/>
      <c r="H169" s="18"/>
      <c r="I169" s="18"/>
      <c r="J169" s="18"/>
      <c r="K169" s="18">
        <v>18</v>
      </c>
      <c r="L169" s="37"/>
      <c r="M169" s="18"/>
      <c r="N169" s="18" t="s">
        <v>56</v>
      </c>
      <c r="O169" s="37"/>
      <c r="P169" s="18"/>
      <c r="Q169" s="18">
        <v>3</v>
      </c>
      <c r="R169" s="37"/>
      <c r="S169" s="150" t="s">
        <v>330</v>
      </c>
      <c r="U169" s="150"/>
    </row>
    <row r="170" spans="2:23" ht="16.5" hidden="1" thickBot="1">
      <c r="B170" s="148">
        <v>3</v>
      </c>
      <c r="C170" s="16" t="s">
        <v>331</v>
      </c>
      <c r="D170" s="47" t="s">
        <v>21</v>
      </c>
      <c r="E170" s="47">
        <v>4</v>
      </c>
      <c r="F170" s="47">
        <f t="shared" ref="F170:F178" si="14">SUM(G170:L170)</f>
        <v>18</v>
      </c>
      <c r="G170" s="18"/>
      <c r="H170" s="18"/>
      <c r="I170" s="18"/>
      <c r="J170" s="18"/>
      <c r="K170" s="18">
        <v>18</v>
      </c>
      <c r="L170" s="37"/>
      <c r="M170" s="18"/>
      <c r="N170" s="18" t="s">
        <v>56</v>
      </c>
      <c r="O170" s="37"/>
      <c r="P170" s="18"/>
      <c r="Q170" s="18">
        <v>3</v>
      </c>
      <c r="R170" s="37"/>
      <c r="S170" s="150" t="s">
        <v>327</v>
      </c>
      <c r="U170" s="150"/>
    </row>
    <row r="171" spans="2:23" ht="16.5" hidden="1" thickBot="1">
      <c r="B171" s="148">
        <v>4</v>
      </c>
      <c r="C171" s="16" t="s">
        <v>333</v>
      </c>
      <c r="D171" s="47" t="s">
        <v>21</v>
      </c>
      <c r="E171" s="47">
        <v>5</v>
      </c>
      <c r="F171" s="47">
        <f t="shared" si="14"/>
        <v>18</v>
      </c>
      <c r="G171" s="18"/>
      <c r="H171" s="18"/>
      <c r="I171" s="18"/>
      <c r="J171" s="18"/>
      <c r="K171" s="18">
        <v>18</v>
      </c>
      <c r="L171" s="37"/>
      <c r="M171" s="18"/>
      <c r="N171" s="18" t="s">
        <v>56</v>
      </c>
      <c r="O171" s="37"/>
      <c r="P171" s="18"/>
      <c r="Q171" s="18">
        <v>3</v>
      </c>
      <c r="R171" s="37"/>
      <c r="S171" s="150" t="s">
        <v>328</v>
      </c>
      <c r="U171" s="150"/>
    </row>
    <row r="172" spans="2:23" ht="16.5" hidden="1" thickBot="1">
      <c r="B172" s="148">
        <v>5</v>
      </c>
      <c r="C172" s="16" t="s">
        <v>332</v>
      </c>
      <c r="D172" s="47" t="s">
        <v>21</v>
      </c>
      <c r="E172" s="47">
        <v>5</v>
      </c>
      <c r="F172" s="47">
        <f t="shared" si="14"/>
        <v>18</v>
      </c>
      <c r="G172" s="18"/>
      <c r="H172" s="18"/>
      <c r="I172" s="18"/>
      <c r="J172" s="18"/>
      <c r="K172" s="18">
        <v>18</v>
      </c>
      <c r="L172" s="37"/>
      <c r="M172" s="18"/>
      <c r="N172" s="18" t="s">
        <v>56</v>
      </c>
      <c r="O172" s="37"/>
      <c r="P172" s="18"/>
      <c r="Q172" s="18">
        <v>3</v>
      </c>
      <c r="R172" s="37"/>
      <c r="S172" s="150" t="s">
        <v>330</v>
      </c>
      <c r="U172" s="150"/>
    </row>
    <row r="173" spans="2:23" ht="16.5" hidden="1" thickBot="1">
      <c r="B173" s="148">
        <v>6</v>
      </c>
      <c r="C173" s="16" t="s">
        <v>346</v>
      </c>
      <c r="D173" s="47" t="s">
        <v>21</v>
      </c>
      <c r="E173" s="47">
        <v>5</v>
      </c>
      <c r="F173" s="47">
        <f t="shared" si="14"/>
        <v>18</v>
      </c>
      <c r="G173" s="18"/>
      <c r="H173" s="18"/>
      <c r="I173" s="18"/>
      <c r="J173" s="18"/>
      <c r="K173" s="18">
        <v>18</v>
      </c>
      <c r="L173" s="37"/>
      <c r="M173" s="18"/>
      <c r="N173" s="18" t="s">
        <v>56</v>
      </c>
      <c r="O173" s="37"/>
      <c r="P173" s="18"/>
      <c r="Q173" s="18">
        <v>3</v>
      </c>
      <c r="R173" s="37"/>
      <c r="S173" s="150" t="s">
        <v>336</v>
      </c>
      <c r="U173" s="150"/>
      <c r="W173" s="154" t="s">
        <v>341</v>
      </c>
    </row>
    <row r="174" spans="2:23" ht="16.5" hidden="1" thickBot="1">
      <c r="B174" s="148">
        <v>7</v>
      </c>
      <c r="C174" s="16" t="s">
        <v>347</v>
      </c>
      <c r="D174" s="47" t="s">
        <v>21</v>
      </c>
      <c r="E174" s="47">
        <v>5</v>
      </c>
      <c r="F174" s="47">
        <f t="shared" si="14"/>
        <v>18</v>
      </c>
      <c r="G174" s="18"/>
      <c r="H174" s="18"/>
      <c r="I174" s="18"/>
      <c r="J174" s="18"/>
      <c r="K174" s="18">
        <v>18</v>
      </c>
      <c r="L174" s="37"/>
      <c r="M174" s="18"/>
      <c r="N174" s="18" t="s">
        <v>56</v>
      </c>
      <c r="O174" s="37"/>
      <c r="P174" s="18"/>
      <c r="Q174" s="18">
        <v>3</v>
      </c>
      <c r="R174" s="37"/>
      <c r="S174" s="150" t="s">
        <v>338</v>
      </c>
      <c r="T174" s="150"/>
      <c r="U174" s="150"/>
      <c r="W174" s="154" t="s">
        <v>342</v>
      </c>
    </row>
    <row r="175" spans="2:23" ht="16.5" hidden="1" thickBot="1">
      <c r="B175" s="148">
        <v>8</v>
      </c>
      <c r="C175" s="16" t="s">
        <v>334</v>
      </c>
      <c r="D175" s="47" t="s">
        <v>21</v>
      </c>
      <c r="E175" s="47">
        <v>6</v>
      </c>
      <c r="F175" s="47">
        <f t="shared" si="14"/>
        <v>18</v>
      </c>
      <c r="G175" s="18"/>
      <c r="H175" s="18"/>
      <c r="I175" s="18"/>
      <c r="J175" s="18"/>
      <c r="K175" s="18">
        <v>18</v>
      </c>
      <c r="L175" s="37"/>
      <c r="M175" s="18"/>
      <c r="N175" s="18" t="s">
        <v>56</v>
      </c>
      <c r="O175" s="37"/>
      <c r="P175" s="18"/>
      <c r="Q175" s="18">
        <v>3</v>
      </c>
      <c r="R175" s="37"/>
      <c r="S175" s="150" t="s">
        <v>328</v>
      </c>
      <c r="T175" s="150"/>
      <c r="U175" s="150"/>
      <c r="W175" s="154" t="s">
        <v>343</v>
      </c>
    </row>
    <row r="176" spans="2:23" ht="16.5" hidden="1" thickBot="1">
      <c r="B176" s="148">
        <v>9</v>
      </c>
      <c r="C176" s="16" t="s">
        <v>349</v>
      </c>
      <c r="D176" s="47" t="s">
        <v>21</v>
      </c>
      <c r="E176" s="47">
        <v>6</v>
      </c>
      <c r="F176" s="47">
        <f t="shared" si="14"/>
        <v>18</v>
      </c>
      <c r="G176" s="18"/>
      <c r="H176" s="48"/>
      <c r="I176" s="18"/>
      <c r="J176" s="18"/>
      <c r="K176" s="18">
        <v>18</v>
      </c>
      <c r="L176" s="37"/>
      <c r="M176" s="18"/>
      <c r="N176" s="18" t="s">
        <v>56</v>
      </c>
      <c r="O176" s="37"/>
      <c r="P176" s="18"/>
      <c r="Q176" s="18">
        <v>3</v>
      </c>
      <c r="R176" s="37"/>
      <c r="S176" s="150" t="s">
        <v>350</v>
      </c>
      <c r="T176" s="150"/>
      <c r="U176" s="150"/>
      <c r="W176" s="154" t="s">
        <v>344</v>
      </c>
    </row>
    <row r="177" spans="2:24" ht="16.5" hidden="1" thickBot="1">
      <c r="B177" s="148">
        <v>10</v>
      </c>
      <c r="C177" s="16" t="s">
        <v>348</v>
      </c>
      <c r="D177" s="47" t="s">
        <v>21</v>
      </c>
      <c r="E177" s="47">
        <v>6</v>
      </c>
      <c r="F177" s="47">
        <f t="shared" si="14"/>
        <v>18</v>
      </c>
      <c r="G177" s="18"/>
      <c r="H177" s="48"/>
      <c r="I177" s="18"/>
      <c r="J177" s="18"/>
      <c r="K177" s="18">
        <v>18</v>
      </c>
      <c r="L177" s="37"/>
      <c r="M177" s="18"/>
      <c r="N177" s="18" t="s">
        <v>56</v>
      </c>
      <c r="O177" s="37"/>
      <c r="P177" s="18"/>
      <c r="Q177" s="18">
        <v>3</v>
      </c>
      <c r="R177" s="37"/>
      <c r="S177" s="150" t="s">
        <v>338</v>
      </c>
      <c r="T177" s="150"/>
      <c r="U177" s="150"/>
      <c r="W177" s="154" t="s">
        <v>345</v>
      </c>
    </row>
    <row r="178" spans="2:24" ht="16.5" hidden="1" thickBot="1">
      <c r="B178" s="148">
        <v>11</v>
      </c>
      <c r="C178" s="144" t="s">
        <v>335</v>
      </c>
      <c r="D178" s="47" t="s">
        <v>21</v>
      </c>
      <c r="E178" s="47">
        <v>6</v>
      </c>
      <c r="F178" s="47">
        <f t="shared" si="14"/>
        <v>18</v>
      </c>
      <c r="G178" s="18"/>
      <c r="H178" s="48"/>
      <c r="I178" s="18"/>
      <c r="J178" s="18"/>
      <c r="K178" s="18">
        <v>18</v>
      </c>
      <c r="L178" s="37"/>
      <c r="M178" s="18"/>
      <c r="N178" s="18" t="s">
        <v>56</v>
      </c>
      <c r="O178" s="37"/>
      <c r="P178" s="18"/>
      <c r="Q178" s="18">
        <v>3</v>
      </c>
      <c r="R178" s="37"/>
      <c r="S178" s="8" t="s">
        <v>337</v>
      </c>
      <c r="U178" s="150"/>
    </row>
    <row r="179" spans="2:24" ht="16.5" hidden="1" thickBot="1">
      <c r="B179" s="769" t="s">
        <v>22</v>
      </c>
      <c r="C179" s="770"/>
      <c r="D179" s="770"/>
      <c r="E179" s="771"/>
      <c r="F179" s="772">
        <f t="shared" ref="F179:L179" si="15">SUM(F168:F178)</f>
        <v>198</v>
      </c>
      <c r="G179" s="89">
        <f t="shared" si="15"/>
        <v>0</v>
      </c>
      <c r="H179" s="89">
        <f t="shared" si="15"/>
        <v>0</v>
      </c>
      <c r="I179" s="89">
        <f t="shared" si="15"/>
        <v>0</v>
      </c>
      <c r="J179" s="89">
        <f t="shared" si="15"/>
        <v>0</v>
      </c>
      <c r="K179" s="89">
        <f t="shared" si="15"/>
        <v>198</v>
      </c>
      <c r="L179" s="89">
        <f t="shared" si="15"/>
        <v>0</v>
      </c>
      <c r="M179" s="772"/>
      <c r="N179" s="772"/>
      <c r="O179" s="772"/>
      <c r="P179" s="772">
        <f>SUM(P168:P176)</f>
        <v>0</v>
      </c>
      <c r="Q179" s="772">
        <f>SUM(Q168:Q178)</f>
        <v>33</v>
      </c>
      <c r="R179" s="772">
        <f>SUM(R168:R176)</f>
        <v>0</v>
      </c>
    </row>
    <row r="180" spans="2:24" ht="16.5" hidden="1" thickBot="1">
      <c r="B180" s="775" t="s">
        <v>35</v>
      </c>
      <c r="C180" s="776"/>
      <c r="D180" s="776"/>
      <c r="E180" s="777"/>
      <c r="F180" s="773"/>
      <c r="G180" s="723">
        <f>SUM(G179:L179)</f>
        <v>198</v>
      </c>
      <c r="H180" s="799"/>
      <c r="I180" s="799"/>
      <c r="J180" s="799"/>
      <c r="K180" s="799"/>
      <c r="L180" s="800"/>
      <c r="M180" s="773"/>
      <c r="N180" s="773"/>
      <c r="O180" s="773"/>
      <c r="P180" s="774"/>
      <c r="Q180" s="774"/>
      <c r="R180" s="774"/>
    </row>
    <row r="181" spans="2:24" ht="16.5" hidden="1" thickBot="1">
      <c r="B181" s="778"/>
      <c r="C181" s="779"/>
      <c r="D181" s="779"/>
      <c r="E181" s="780"/>
      <c r="F181" s="774"/>
      <c r="G181" s="801"/>
      <c r="H181" s="802"/>
      <c r="I181" s="802"/>
      <c r="J181" s="802"/>
      <c r="K181" s="802"/>
      <c r="L181" s="803"/>
      <c r="M181" s="774"/>
      <c r="N181" s="774"/>
      <c r="O181" s="774"/>
      <c r="P181" s="748">
        <f>Q179</f>
        <v>33</v>
      </c>
      <c r="Q181" s="749"/>
      <c r="R181" s="750"/>
    </row>
    <row r="182" spans="2:24" hidden="1"/>
    <row r="183" spans="2:24" hidden="1">
      <c r="C183" s="154" t="s">
        <v>341</v>
      </c>
      <c r="S183" s="150" t="s">
        <v>338</v>
      </c>
    </row>
    <row r="184" spans="2:24" hidden="1">
      <c r="C184" s="154" t="s">
        <v>342</v>
      </c>
      <c r="S184" s="150" t="s">
        <v>338</v>
      </c>
      <c r="T184" s="150"/>
    </row>
    <row r="185" spans="2:24" hidden="1">
      <c r="C185" s="154" t="s">
        <v>343</v>
      </c>
      <c r="S185" s="150" t="s">
        <v>338</v>
      </c>
      <c r="T185" s="150"/>
    </row>
    <row r="186" spans="2:24" hidden="1">
      <c r="C186" s="154" t="s">
        <v>344</v>
      </c>
      <c r="S186" s="150" t="s">
        <v>338</v>
      </c>
      <c r="T186" s="150"/>
    </row>
    <row r="187" spans="2:24" ht="18" hidden="1" customHeight="1">
      <c r="C187" s="154" t="s">
        <v>345</v>
      </c>
      <c r="S187" s="150" t="s">
        <v>338</v>
      </c>
    </row>
    <row r="188" spans="2:24">
      <c r="B188" s="8" t="s">
        <v>204</v>
      </c>
      <c r="C188" s="59" t="s">
        <v>324</v>
      </c>
    </row>
    <row r="189" spans="2:24">
      <c r="B189" s="8" t="s">
        <v>206</v>
      </c>
      <c r="C189" s="60" t="s">
        <v>207</v>
      </c>
    </row>
    <row r="190" spans="2:24">
      <c r="B190" s="8" t="s">
        <v>208</v>
      </c>
      <c r="C190" s="8" t="s">
        <v>246</v>
      </c>
    </row>
    <row r="191" spans="2:24" ht="31.7" customHeight="1">
      <c r="B191" s="8" t="s">
        <v>209</v>
      </c>
      <c r="C191" s="798" t="s">
        <v>422</v>
      </c>
      <c r="D191" s="798"/>
      <c r="E191" s="798"/>
      <c r="F191" s="798"/>
      <c r="G191" s="798"/>
      <c r="H191" s="798"/>
      <c r="I191" s="798"/>
      <c r="J191" s="798"/>
      <c r="K191" s="798"/>
      <c r="L191" s="798"/>
      <c r="M191" s="798"/>
      <c r="N191" s="798"/>
      <c r="O191" s="798"/>
      <c r="P191" s="798"/>
      <c r="Q191" s="798"/>
      <c r="R191" s="798"/>
      <c r="S191" s="798"/>
      <c r="T191" s="798"/>
      <c r="U191" s="798"/>
      <c r="V191" s="798"/>
      <c r="W191" s="798"/>
      <c r="X191" s="798"/>
    </row>
    <row r="192" spans="2:24">
      <c r="B192" s="8" t="s">
        <v>210</v>
      </c>
      <c r="C192" s="169" t="s">
        <v>245</v>
      </c>
    </row>
    <row r="193" spans="2:24">
      <c r="B193" s="8" t="s">
        <v>353</v>
      </c>
      <c r="C193" s="824" t="s">
        <v>363</v>
      </c>
      <c r="D193" s="824"/>
      <c r="E193" s="824"/>
      <c r="F193" s="824"/>
      <c r="G193" s="824"/>
      <c r="H193" s="824"/>
      <c r="I193" s="824"/>
      <c r="J193" s="824"/>
      <c r="K193" s="824"/>
      <c r="L193" s="824"/>
      <c r="M193" s="824"/>
      <c r="N193" s="824"/>
      <c r="O193" s="824"/>
      <c r="P193" s="824"/>
      <c r="Q193" s="824"/>
      <c r="R193" s="824"/>
      <c r="S193" s="824"/>
      <c r="T193" s="824"/>
      <c r="U193" s="824"/>
      <c r="V193" s="824"/>
      <c r="W193" s="824"/>
      <c r="X193" s="824"/>
    </row>
    <row r="195" spans="2:24">
      <c r="D195" s="8">
        <v>180</v>
      </c>
    </row>
    <row r="196" spans="2:24">
      <c r="D196" s="8">
        <v>68</v>
      </c>
      <c r="E196" s="62">
        <f>D196/$D$195</f>
        <v>0.37777777777777777</v>
      </c>
    </row>
    <row r="199" spans="2:24">
      <c r="B199" s="323"/>
      <c r="C199" s="323" t="s">
        <v>24</v>
      </c>
      <c r="D199" s="323"/>
      <c r="E199" s="323"/>
      <c r="F199" s="323"/>
      <c r="G199" s="323"/>
      <c r="H199" s="323"/>
      <c r="I199" s="323"/>
      <c r="J199" s="323"/>
      <c r="K199" s="323"/>
      <c r="L199" s="323"/>
      <c r="M199" s="323"/>
      <c r="N199" s="323"/>
      <c r="O199" s="323"/>
      <c r="P199" s="323"/>
      <c r="Q199" s="323"/>
      <c r="R199" s="323"/>
    </row>
    <row r="200" spans="2:24">
      <c r="B200" s="323"/>
      <c r="C200" s="323" t="s">
        <v>25</v>
      </c>
      <c r="D200" s="323"/>
      <c r="E200" s="323"/>
      <c r="F200" s="323"/>
      <c r="G200" s="323"/>
      <c r="H200" s="323"/>
      <c r="I200" s="323"/>
      <c r="J200" s="323"/>
      <c r="K200" s="323"/>
      <c r="L200" s="323"/>
      <c r="M200" s="323"/>
      <c r="N200" s="323"/>
      <c r="O200" s="323"/>
      <c r="P200" s="323"/>
      <c r="Q200" s="323"/>
      <c r="R200" s="323"/>
    </row>
    <row r="201" spans="2:24" ht="18">
      <c r="B201" s="323"/>
      <c r="C201" s="323" t="s">
        <v>26</v>
      </c>
      <c r="D201" s="806" t="s">
        <v>318</v>
      </c>
      <c r="E201" s="855"/>
      <c r="F201" s="855"/>
      <c r="G201" s="855"/>
      <c r="H201" s="855"/>
      <c r="I201" s="855"/>
      <c r="J201" s="855"/>
      <c r="K201" s="855"/>
      <c r="L201" s="855"/>
      <c r="M201" s="855"/>
      <c r="N201" s="855"/>
      <c r="O201" s="855"/>
      <c r="P201" s="855"/>
      <c r="Q201" s="855"/>
      <c r="R201" s="855"/>
    </row>
    <row r="202" spans="2:24" ht="18">
      <c r="B202" s="323"/>
      <c r="C202" s="323" t="s">
        <v>266</v>
      </c>
      <c r="D202" s="806" t="s">
        <v>641</v>
      </c>
      <c r="E202" s="855"/>
      <c r="F202" s="855"/>
      <c r="G202" s="855"/>
      <c r="H202" s="855"/>
      <c r="I202" s="855"/>
      <c r="J202" s="855"/>
      <c r="K202" s="855"/>
      <c r="L202" s="855"/>
      <c r="M202" s="855"/>
      <c r="N202" s="855"/>
      <c r="O202" s="855"/>
      <c r="P202" s="855"/>
      <c r="Q202" s="855"/>
      <c r="R202" s="855"/>
    </row>
    <row r="203" spans="2:24" ht="18.75" thickBot="1">
      <c r="B203" s="323"/>
      <c r="C203" s="324" t="s">
        <v>642</v>
      </c>
      <c r="D203" s="323"/>
      <c r="E203" s="323"/>
      <c r="F203" s="323"/>
      <c r="G203" s="323"/>
      <c r="H203" s="323"/>
      <c r="I203" s="323"/>
      <c r="J203" s="323"/>
      <c r="K203" s="323"/>
      <c r="L203" s="323"/>
      <c r="M203" s="323"/>
      <c r="N203" s="323"/>
      <c r="O203" s="323"/>
      <c r="P203" s="323"/>
      <c r="Q203" s="323"/>
      <c r="R203" s="323"/>
    </row>
    <row r="204" spans="2:24">
      <c r="B204" s="720" t="s">
        <v>94</v>
      </c>
      <c r="C204" s="720" t="s">
        <v>95</v>
      </c>
      <c r="D204" s="723" t="s">
        <v>28</v>
      </c>
      <c r="E204" s="724"/>
      <c r="F204" s="723" t="s">
        <v>93</v>
      </c>
      <c r="G204" s="729"/>
      <c r="H204" s="729"/>
      <c r="I204" s="729"/>
      <c r="J204" s="729"/>
      <c r="K204" s="729"/>
      <c r="L204" s="729"/>
      <c r="M204" s="729"/>
      <c r="N204" s="729"/>
      <c r="O204" s="724"/>
      <c r="P204" s="723" t="s">
        <v>92</v>
      </c>
      <c r="Q204" s="867"/>
      <c r="R204" s="868"/>
    </row>
    <row r="205" spans="2:24">
      <c r="B205" s="721"/>
      <c r="C205" s="721"/>
      <c r="D205" s="725"/>
      <c r="E205" s="726"/>
      <c r="F205" s="725"/>
      <c r="G205" s="730"/>
      <c r="H205" s="730"/>
      <c r="I205" s="730"/>
      <c r="J205" s="730"/>
      <c r="K205" s="730"/>
      <c r="L205" s="730"/>
      <c r="M205" s="730"/>
      <c r="N205" s="730"/>
      <c r="O205" s="726"/>
      <c r="P205" s="869"/>
      <c r="Q205" s="870"/>
      <c r="R205" s="871"/>
    </row>
    <row r="206" spans="2:24" ht="16.5" thickBot="1">
      <c r="B206" s="721"/>
      <c r="C206" s="721"/>
      <c r="D206" s="727"/>
      <c r="E206" s="728"/>
      <c r="F206" s="727"/>
      <c r="G206" s="731"/>
      <c r="H206" s="731"/>
      <c r="I206" s="731"/>
      <c r="J206" s="731"/>
      <c r="K206" s="731"/>
      <c r="L206" s="731"/>
      <c r="M206" s="731"/>
      <c r="N206" s="731"/>
      <c r="O206" s="728"/>
      <c r="P206" s="872"/>
      <c r="Q206" s="873"/>
      <c r="R206" s="874"/>
    </row>
    <row r="207" spans="2:24" ht="16.5" thickBot="1">
      <c r="B207" s="721"/>
      <c r="C207" s="721"/>
      <c r="D207" s="745" t="s">
        <v>16</v>
      </c>
      <c r="E207" s="745" t="s">
        <v>17</v>
      </c>
      <c r="F207" s="745" t="s">
        <v>2</v>
      </c>
      <c r="G207" s="748" t="s">
        <v>90</v>
      </c>
      <c r="H207" s="749"/>
      <c r="I207" s="749"/>
      <c r="J207" s="749"/>
      <c r="K207" s="749"/>
      <c r="L207" s="750"/>
      <c r="M207" s="748" t="s">
        <v>91</v>
      </c>
      <c r="N207" s="749"/>
      <c r="O207" s="750"/>
      <c r="P207" s="745" t="s">
        <v>3</v>
      </c>
      <c r="Q207" s="745" t="s">
        <v>4</v>
      </c>
      <c r="R207" s="745" t="s">
        <v>5</v>
      </c>
    </row>
    <row r="208" spans="2:24">
      <c r="B208" s="721"/>
      <c r="C208" s="721"/>
      <c r="D208" s="746"/>
      <c r="E208" s="746"/>
      <c r="F208" s="746"/>
      <c r="G208" s="745" t="s">
        <v>7</v>
      </c>
      <c r="H208" s="745" t="s">
        <v>8</v>
      </c>
      <c r="I208" s="745" t="s">
        <v>9</v>
      </c>
      <c r="J208" s="745" t="s">
        <v>10</v>
      </c>
      <c r="K208" s="745" t="s">
        <v>11</v>
      </c>
      <c r="L208" s="745" t="s">
        <v>12</v>
      </c>
      <c r="M208" s="745" t="s">
        <v>3</v>
      </c>
      <c r="N208" s="745" t="s">
        <v>4</v>
      </c>
      <c r="O208" s="745" t="s">
        <v>5</v>
      </c>
      <c r="P208" s="746"/>
      <c r="Q208" s="746"/>
      <c r="R208" s="746"/>
    </row>
    <row r="209" spans="2:18">
      <c r="B209" s="721"/>
      <c r="C209" s="721"/>
      <c r="D209" s="746"/>
      <c r="E209" s="746"/>
      <c r="F209" s="746"/>
      <c r="G209" s="746"/>
      <c r="H209" s="746"/>
      <c r="I209" s="746"/>
      <c r="J209" s="746"/>
      <c r="K209" s="746"/>
      <c r="L209" s="746"/>
      <c r="M209" s="746"/>
      <c r="N209" s="746"/>
      <c r="O209" s="746"/>
      <c r="P209" s="746"/>
      <c r="Q209" s="746"/>
      <c r="R209" s="746"/>
    </row>
    <row r="210" spans="2:18">
      <c r="B210" s="721"/>
      <c r="C210" s="721"/>
      <c r="D210" s="746"/>
      <c r="E210" s="746"/>
      <c r="F210" s="746"/>
      <c r="G210" s="746"/>
      <c r="H210" s="746"/>
      <c r="I210" s="746"/>
      <c r="J210" s="746"/>
      <c r="K210" s="746"/>
      <c r="L210" s="746"/>
      <c r="M210" s="746"/>
      <c r="N210" s="746"/>
      <c r="O210" s="746"/>
      <c r="P210" s="746"/>
      <c r="Q210" s="746"/>
      <c r="R210" s="746"/>
    </row>
    <row r="211" spans="2:18">
      <c r="B211" s="721"/>
      <c r="C211" s="721"/>
      <c r="D211" s="746"/>
      <c r="E211" s="746"/>
      <c r="F211" s="746"/>
      <c r="G211" s="746"/>
      <c r="H211" s="746"/>
      <c r="I211" s="746"/>
      <c r="J211" s="746"/>
      <c r="K211" s="746"/>
      <c r="L211" s="746"/>
      <c r="M211" s="746"/>
      <c r="N211" s="746"/>
      <c r="O211" s="746"/>
      <c r="P211" s="746"/>
      <c r="Q211" s="746"/>
      <c r="R211" s="746"/>
    </row>
    <row r="212" spans="2:18" ht="16.5" thickBot="1">
      <c r="B212" s="722"/>
      <c r="C212" s="722"/>
      <c r="D212" s="747"/>
      <c r="E212" s="747"/>
      <c r="F212" s="747"/>
      <c r="G212" s="747"/>
      <c r="H212" s="747"/>
      <c r="I212" s="747"/>
      <c r="J212" s="747"/>
      <c r="K212" s="747"/>
      <c r="L212" s="747"/>
      <c r="M212" s="747"/>
      <c r="N212" s="747"/>
      <c r="O212" s="747"/>
      <c r="P212" s="747"/>
      <c r="Q212" s="747"/>
      <c r="R212" s="747"/>
    </row>
    <row r="213" spans="2:18" ht="16.5" thickBot="1">
      <c r="B213" s="322">
        <v>1</v>
      </c>
      <c r="C213" s="54" t="s">
        <v>333</v>
      </c>
      <c r="D213" s="45" t="s">
        <v>21</v>
      </c>
      <c r="E213" s="325">
        <v>4</v>
      </c>
      <c r="F213" s="45">
        <f t="shared" ref="F213:F216" si="16">SUM(G213:L213)</f>
        <v>18</v>
      </c>
      <c r="G213" s="38"/>
      <c r="H213" s="38"/>
      <c r="I213" s="38"/>
      <c r="J213" s="38"/>
      <c r="K213" s="38">
        <v>18</v>
      </c>
      <c r="L213" s="326"/>
      <c r="M213" s="38"/>
      <c r="N213" s="38" t="s">
        <v>56</v>
      </c>
      <c r="O213" s="326"/>
      <c r="P213" s="327"/>
      <c r="Q213" s="38">
        <v>3</v>
      </c>
      <c r="R213" s="326"/>
    </row>
    <row r="214" spans="2:18" ht="16.5" thickBot="1">
      <c r="B214" s="322">
        <v>2</v>
      </c>
      <c r="C214" s="58" t="s">
        <v>643</v>
      </c>
      <c r="D214" s="45" t="s">
        <v>21</v>
      </c>
      <c r="E214" s="45">
        <v>4</v>
      </c>
      <c r="F214" s="45">
        <f t="shared" si="16"/>
        <v>18</v>
      </c>
      <c r="G214" s="38"/>
      <c r="H214" s="38"/>
      <c r="I214" s="38"/>
      <c r="J214" s="38"/>
      <c r="K214" s="38">
        <v>18</v>
      </c>
      <c r="L214" s="326"/>
      <c r="M214" s="38"/>
      <c r="N214" s="38" t="s">
        <v>56</v>
      </c>
      <c r="O214" s="326"/>
      <c r="P214" s="327"/>
      <c r="Q214" s="38">
        <v>3</v>
      </c>
      <c r="R214" s="326"/>
    </row>
    <row r="215" spans="2:18" ht="16.5" thickBot="1">
      <c r="B215" s="322">
        <v>3</v>
      </c>
      <c r="C215" s="58" t="s">
        <v>644</v>
      </c>
      <c r="D215" s="50" t="s">
        <v>21</v>
      </c>
      <c r="E215" s="50">
        <v>4</v>
      </c>
      <c r="F215" s="45">
        <f t="shared" si="16"/>
        <v>18</v>
      </c>
      <c r="G215" s="56"/>
      <c r="H215" s="56"/>
      <c r="I215" s="56"/>
      <c r="J215" s="56"/>
      <c r="K215" s="56">
        <v>18</v>
      </c>
      <c r="L215" s="57"/>
      <c r="M215" s="56"/>
      <c r="N215" s="56" t="s">
        <v>56</v>
      </c>
      <c r="O215" s="57"/>
      <c r="P215" s="328"/>
      <c r="Q215" s="56">
        <v>3</v>
      </c>
      <c r="R215" s="90"/>
    </row>
    <row r="216" spans="2:18" ht="16.5" thickBot="1">
      <c r="B216" s="322">
        <v>4</v>
      </c>
      <c r="C216" s="58" t="s">
        <v>645</v>
      </c>
      <c r="D216" s="45" t="s">
        <v>21</v>
      </c>
      <c r="E216" s="45">
        <v>5</v>
      </c>
      <c r="F216" s="45">
        <f t="shared" si="16"/>
        <v>18</v>
      </c>
      <c r="G216" s="38"/>
      <c r="H216" s="38"/>
      <c r="I216" s="38"/>
      <c r="J216" s="38"/>
      <c r="K216" s="38">
        <v>18</v>
      </c>
      <c r="L216" s="326"/>
      <c r="M216" s="38"/>
      <c r="N216" s="38" t="s">
        <v>56</v>
      </c>
      <c r="O216" s="326"/>
      <c r="P216" s="327"/>
      <c r="Q216" s="38">
        <v>3</v>
      </c>
      <c r="R216" s="326"/>
    </row>
    <row r="217" spans="2:18" ht="16.5" thickBot="1">
      <c r="B217" s="322">
        <v>5</v>
      </c>
      <c r="C217" s="58" t="s">
        <v>334</v>
      </c>
      <c r="D217" s="45" t="s">
        <v>21</v>
      </c>
      <c r="E217" s="45">
        <v>5</v>
      </c>
      <c r="F217" s="45">
        <f>SUM(G217:L217)</f>
        <v>18</v>
      </c>
      <c r="G217" s="38"/>
      <c r="H217" s="38"/>
      <c r="I217" s="38"/>
      <c r="J217" s="38"/>
      <c r="K217" s="38">
        <v>18</v>
      </c>
      <c r="L217" s="326"/>
      <c r="M217" s="38"/>
      <c r="N217" s="38" t="s">
        <v>56</v>
      </c>
      <c r="O217" s="326"/>
      <c r="P217" s="327"/>
      <c r="Q217" s="38">
        <v>3</v>
      </c>
      <c r="R217" s="326"/>
    </row>
    <row r="218" spans="2:18" ht="16.5" thickBot="1">
      <c r="B218" s="322">
        <v>6</v>
      </c>
      <c r="C218" s="58" t="s">
        <v>646</v>
      </c>
      <c r="D218" s="50" t="s">
        <v>21</v>
      </c>
      <c r="E218" s="50">
        <v>5</v>
      </c>
      <c r="F218" s="45">
        <f t="shared" ref="F218:F223" si="17">SUM(G218:L218)</f>
        <v>18</v>
      </c>
      <c r="G218" s="56"/>
      <c r="H218" s="56"/>
      <c r="I218" s="56"/>
      <c r="J218" s="56"/>
      <c r="K218" s="56">
        <v>18</v>
      </c>
      <c r="L218" s="57"/>
      <c r="M218" s="56"/>
      <c r="N218" s="56" t="s">
        <v>56</v>
      </c>
      <c r="O218" s="57"/>
      <c r="P218" s="328"/>
      <c r="Q218" s="56">
        <v>3</v>
      </c>
      <c r="R218" s="57"/>
    </row>
    <row r="219" spans="2:18" ht="16.5" thickBot="1">
      <c r="B219" s="322">
        <v>7</v>
      </c>
      <c r="C219" s="54" t="s">
        <v>647</v>
      </c>
      <c r="D219" s="45" t="s">
        <v>21</v>
      </c>
      <c r="E219" s="45">
        <v>5</v>
      </c>
      <c r="F219" s="45">
        <f t="shared" si="17"/>
        <v>18</v>
      </c>
      <c r="G219" s="38"/>
      <c r="H219" s="38"/>
      <c r="I219" s="38"/>
      <c r="J219" s="38"/>
      <c r="K219" s="38">
        <v>18</v>
      </c>
      <c r="L219" s="326"/>
      <c r="M219" s="38"/>
      <c r="N219" s="38" t="s">
        <v>56</v>
      </c>
      <c r="O219" s="326"/>
      <c r="P219" s="327"/>
      <c r="Q219" s="38">
        <v>3</v>
      </c>
      <c r="R219" s="326"/>
    </row>
    <row r="220" spans="2:18" ht="16.5" thickBot="1">
      <c r="B220" s="322">
        <v>8</v>
      </c>
      <c r="C220" s="58" t="s">
        <v>348</v>
      </c>
      <c r="D220" s="50" t="s">
        <v>21</v>
      </c>
      <c r="E220" s="50">
        <v>6</v>
      </c>
      <c r="F220" s="45">
        <f t="shared" si="17"/>
        <v>18</v>
      </c>
      <c r="G220" s="56"/>
      <c r="H220" s="56"/>
      <c r="I220" s="56"/>
      <c r="J220" s="56"/>
      <c r="K220" s="56">
        <v>18</v>
      </c>
      <c r="L220" s="57"/>
      <c r="M220" s="56"/>
      <c r="N220" s="56" t="s">
        <v>56</v>
      </c>
      <c r="O220" s="57"/>
      <c r="P220" s="328"/>
      <c r="Q220" s="56">
        <v>3</v>
      </c>
      <c r="R220" s="57"/>
    </row>
    <row r="221" spans="2:18" ht="16.5" thickBot="1">
      <c r="B221" s="322">
        <v>9</v>
      </c>
      <c r="C221" s="54" t="s">
        <v>648</v>
      </c>
      <c r="D221" s="50" t="s">
        <v>21</v>
      </c>
      <c r="E221" s="50">
        <v>6</v>
      </c>
      <c r="F221" s="45">
        <f t="shared" si="17"/>
        <v>18</v>
      </c>
      <c r="G221" s="56"/>
      <c r="H221" s="97"/>
      <c r="I221" s="56"/>
      <c r="J221" s="56"/>
      <c r="K221" s="56">
        <v>18</v>
      </c>
      <c r="L221" s="57"/>
      <c r="M221" s="56"/>
      <c r="N221" s="56" t="s">
        <v>56</v>
      </c>
      <c r="O221" s="57"/>
      <c r="P221" s="328"/>
      <c r="Q221" s="56">
        <v>3</v>
      </c>
      <c r="R221" s="57"/>
    </row>
    <row r="222" spans="2:18" ht="16.5" thickBot="1">
      <c r="B222" s="322">
        <v>10</v>
      </c>
      <c r="C222" s="58" t="s">
        <v>332</v>
      </c>
      <c r="D222" s="50" t="s">
        <v>21</v>
      </c>
      <c r="E222" s="50">
        <v>6</v>
      </c>
      <c r="F222" s="45">
        <f t="shared" si="17"/>
        <v>18</v>
      </c>
      <c r="G222" s="56"/>
      <c r="H222" s="97"/>
      <c r="I222" s="56"/>
      <c r="J222" s="56"/>
      <c r="K222" s="56">
        <v>18</v>
      </c>
      <c r="L222" s="57"/>
      <c r="M222" s="56"/>
      <c r="N222" s="56" t="s">
        <v>56</v>
      </c>
      <c r="O222" s="57"/>
      <c r="P222" s="328"/>
      <c r="Q222" s="56">
        <v>3</v>
      </c>
      <c r="R222" s="57"/>
    </row>
    <row r="223" spans="2:18" ht="16.5" thickBot="1">
      <c r="B223" s="322">
        <v>11</v>
      </c>
      <c r="C223" s="54" t="s">
        <v>347</v>
      </c>
      <c r="D223" s="50" t="s">
        <v>21</v>
      </c>
      <c r="E223" s="50">
        <v>6</v>
      </c>
      <c r="F223" s="45">
        <f t="shared" si="17"/>
        <v>18</v>
      </c>
      <c r="G223" s="56"/>
      <c r="H223" s="97"/>
      <c r="I223" s="56"/>
      <c r="J223" s="56"/>
      <c r="K223" s="56">
        <v>18</v>
      </c>
      <c r="L223" s="57"/>
      <c r="M223" s="56"/>
      <c r="N223" s="56" t="s">
        <v>56</v>
      </c>
      <c r="O223" s="57"/>
      <c r="P223" s="328"/>
      <c r="Q223" s="56">
        <v>3</v>
      </c>
      <c r="R223" s="57"/>
    </row>
    <row r="224" spans="2:18" ht="16.5" thickBot="1">
      <c r="B224" s="769" t="s">
        <v>22</v>
      </c>
      <c r="C224" s="770"/>
      <c r="D224" s="770"/>
      <c r="E224" s="771"/>
      <c r="F224" s="772">
        <f>SUM(F213:F223)</f>
        <v>198</v>
      </c>
      <c r="G224" s="89">
        <f t="shared" ref="G224:L224" si="18">SUM(G213:G223)</f>
        <v>0</v>
      </c>
      <c r="H224" s="89">
        <f t="shared" si="18"/>
        <v>0</v>
      </c>
      <c r="I224" s="89">
        <f t="shared" si="18"/>
        <v>0</v>
      </c>
      <c r="J224" s="89">
        <f t="shared" si="18"/>
        <v>0</v>
      </c>
      <c r="K224" s="89">
        <f>SUM(K213:K223)</f>
        <v>198</v>
      </c>
      <c r="L224" s="89">
        <f t="shared" si="18"/>
        <v>0</v>
      </c>
      <c r="M224" s="772"/>
      <c r="N224" s="772"/>
      <c r="O224" s="772"/>
      <c r="P224" s="772">
        <f>SUM(P213:P221)</f>
        <v>0</v>
      </c>
      <c r="Q224" s="772">
        <f>SUM(Q213:Q223)</f>
        <v>33</v>
      </c>
      <c r="R224" s="772">
        <f>SUM(R213:R221)</f>
        <v>0</v>
      </c>
    </row>
    <row r="225" spans="2:18" ht="16.5" thickBot="1">
      <c r="B225" s="775" t="s">
        <v>35</v>
      </c>
      <c r="C225" s="776"/>
      <c r="D225" s="776"/>
      <c r="E225" s="777"/>
      <c r="F225" s="773"/>
      <c r="G225" s="723">
        <f>SUM(G224:L224)</f>
        <v>198</v>
      </c>
      <c r="H225" s="799"/>
      <c r="I225" s="799"/>
      <c r="J225" s="799"/>
      <c r="K225" s="799"/>
      <c r="L225" s="800"/>
      <c r="M225" s="773"/>
      <c r="N225" s="773"/>
      <c r="O225" s="773"/>
      <c r="P225" s="774"/>
      <c r="Q225" s="774"/>
      <c r="R225" s="774"/>
    </row>
    <row r="226" spans="2:18" ht="16.5" thickBot="1">
      <c r="B226" s="778"/>
      <c r="C226" s="779"/>
      <c r="D226" s="779"/>
      <c r="E226" s="780"/>
      <c r="F226" s="774"/>
      <c r="G226" s="801"/>
      <c r="H226" s="802"/>
      <c r="I226" s="802"/>
      <c r="J226" s="802"/>
      <c r="K226" s="802"/>
      <c r="L226" s="803"/>
      <c r="M226" s="774"/>
      <c r="N226" s="774"/>
      <c r="O226" s="774"/>
      <c r="P226" s="748">
        <f>SUM(P224:R225)</f>
        <v>33</v>
      </c>
      <c r="Q226" s="749"/>
      <c r="R226" s="750"/>
    </row>
  </sheetData>
  <customSheetViews>
    <customSheetView guid="{18294419-2B54-43B3-8FD6-ADA3F102ACAE}" scale="85" showPageBreaks="1" fitToPage="1" printArea="1" hiddenRows="1" view="pageBreakPreview" topLeftCell="A141">
      <selection activeCell="G189" sqref="G189"/>
      <pageMargins left="0.25" right="0.25" top="0.75" bottom="0.75" header="0.3" footer="0.3"/>
      <pageSetup paperSize="9" scale="81" fitToHeight="0" orientation="landscape" horizontalDpi="4294967295" verticalDpi="4294967295" r:id="rId1"/>
    </customSheetView>
  </customSheetViews>
  <mergeCells count="293">
    <mergeCell ref="B224:E224"/>
    <mergeCell ref="F224:F226"/>
    <mergeCell ref="M224:M226"/>
    <mergeCell ref="N224:N226"/>
    <mergeCell ref="O224:O226"/>
    <mergeCell ref="P224:P225"/>
    <mergeCell ref="Q224:Q225"/>
    <mergeCell ref="R224:R225"/>
    <mergeCell ref="B225:E225"/>
    <mergeCell ref="G225:L226"/>
    <mergeCell ref="B226:E226"/>
    <mergeCell ref="P226:R226"/>
    <mergeCell ref="D201:R201"/>
    <mergeCell ref="D202:R202"/>
    <mergeCell ref="B204:B212"/>
    <mergeCell ref="C204:C212"/>
    <mergeCell ref="D204:E206"/>
    <mergeCell ref="F204:O206"/>
    <mergeCell ref="P204:R206"/>
    <mergeCell ref="D207:D212"/>
    <mergeCell ref="E207:E212"/>
    <mergeCell ref="F207:F212"/>
    <mergeCell ref="G207:L207"/>
    <mergeCell ref="M207:O207"/>
    <mergeCell ref="P207:P212"/>
    <mergeCell ref="Q207:Q212"/>
    <mergeCell ref="R207:R212"/>
    <mergeCell ref="G208:G212"/>
    <mergeCell ref="H208:H212"/>
    <mergeCell ref="I208:I212"/>
    <mergeCell ref="J208:J212"/>
    <mergeCell ref="K208:K212"/>
    <mergeCell ref="L208:L212"/>
    <mergeCell ref="M208:M212"/>
    <mergeCell ref="N208:N212"/>
    <mergeCell ref="O208:O212"/>
    <mergeCell ref="D3:X3"/>
    <mergeCell ref="D4:X4"/>
    <mergeCell ref="B5:B13"/>
    <mergeCell ref="C5:C13"/>
    <mergeCell ref="D5:E7"/>
    <mergeCell ref="F5:O7"/>
    <mergeCell ref="P5:R7"/>
    <mergeCell ref="S5:V7"/>
    <mergeCell ref="W5:X7"/>
    <mergeCell ref="W8:X8"/>
    <mergeCell ref="Y5:Y7"/>
    <mergeCell ref="D8:D13"/>
    <mergeCell ref="E8:E13"/>
    <mergeCell ref="F8:F13"/>
    <mergeCell ref="G8:L8"/>
    <mergeCell ref="M8:O8"/>
    <mergeCell ref="P8:P13"/>
    <mergeCell ref="Q8:Q13"/>
    <mergeCell ref="R8:R13"/>
    <mergeCell ref="S8:V8"/>
    <mergeCell ref="Y9:Y11"/>
    <mergeCell ref="M9:M13"/>
    <mergeCell ref="N9:N13"/>
    <mergeCell ref="O9:O13"/>
    <mergeCell ref="S9:T12"/>
    <mergeCell ref="U9:V12"/>
    <mergeCell ref="W9:X12"/>
    <mergeCell ref="G9:G13"/>
    <mergeCell ref="H9:H13"/>
    <mergeCell ref="I9:I13"/>
    <mergeCell ref="J9:J13"/>
    <mergeCell ref="K9:K13"/>
    <mergeCell ref="L9:L13"/>
    <mergeCell ref="Y26:Y27"/>
    <mergeCell ref="B29:E29"/>
    <mergeCell ref="F29:F31"/>
    <mergeCell ref="M29:M31"/>
    <mergeCell ref="N29:N31"/>
    <mergeCell ref="O29:O31"/>
    <mergeCell ref="P29:P30"/>
    <mergeCell ref="Q29:Q30"/>
    <mergeCell ref="R29:R30"/>
    <mergeCell ref="B30:E30"/>
    <mergeCell ref="G30:L31"/>
    <mergeCell ref="S30:T30"/>
    <mergeCell ref="U30:V30"/>
    <mergeCell ref="W30:X30"/>
    <mergeCell ref="B31:E31"/>
    <mergeCell ref="P31:R31"/>
    <mergeCell ref="S31:V31"/>
    <mergeCell ref="W31:X31"/>
    <mergeCell ref="P41:P46"/>
    <mergeCell ref="Q41:Q46"/>
    <mergeCell ref="N42:N46"/>
    <mergeCell ref="O42:O46"/>
    <mergeCell ref="D36:X36"/>
    <mergeCell ref="D37:X37"/>
    <mergeCell ref="B38:B46"/>
    <mergeCell ref="C38:C46"/>
    <mergeCell ref="D38:E40"/>
    <mergeCell ref="F38:O40"/>
    <mergeCell ref="P38:R40"/>
    <mergeCell ref="S38:V40"/>
    <mergeCell ref="W38:X40"/>
    <mergeCell ref="D41:D46"/>
    <mergeCell ref="S42:T45"/>
    <mergeCell ref="U42:V45"/>
    <mergeCell ref="W42:X45"/>
    <mergeCell ref="W41:X41"/>
    <mergeCell ref="B62:E62"/>
    <mergeCell ref="F62:F64"/>
    <mergeCell ref="M62:M64"/>
    <mergeCell ref="N62:N64"/>
    <mergeCell ref="O62:O64"/>
    <mergeCell ref="P62:P63"/>
    <mergeCell ref="Q62:Q63"/>
    <mergeCell ref="R41:R46"/>
    <mergeCell ref="S41:V41"/>
    <mergeCell ref="G42:G46"/>
    <mergeCell ref="H42:H46"/>
    <mergeCell ref="I42:I46"/>
    <mergeCell ref="J42:J46"/>
    <mergeCell ref="K42:K46"/>
    <mergeCell ref="L42:L46"/>
    <mergeCell ref="M42:M46"/>
    <mergeCell ref="E41:E46"/>
    <mergeCell ref="F41:F46"/>
    <mergeCell ref="G41:L41"/>
    <mergeCell ref="M41:O41"/>
    <mergeCell ref="R62:R63"/>
    <mergeCell ref="B63:E63"/>
    <mergeCell ref="G63:L64"/>
    <mergeCell ref="S63:T63"/>
    <mergeCell ref="U63:V63"/>
    <mergeCell ref="W63:X63"/>
    <mergeCell ref="B64:E64"/>
    <mergeCell ref="P64:R64"/>
    <mergeCell ref="S64:V64"/>
    <mergeCell ref="W64:X64"/>
    <mergeCell ref="P74:P79"/>
    <mergeCell ref="Q74:Q79"/>
    <mergeCell ref="N75:N79"/>
    <mergeCell ref="O75:O79"/>
    <mergeCell ref="D69:X69"/>
    <mergeCell ref="D70:X70"/>
    <mergeCell ref="B71:B79"/>
    <mergeCell ref="C71:C79"/>
    <mergeCell ref="D71:E73"/>
    <mergeCell ref="F71:O73"/>
    <mergeCell ref="P71:R73"/>
    <mergeCell ref="S71:V73"/>
    <mergeCell ref="W71:X73"/>
    <mergeCell ref="D74:D79"/>
    <mergeCell ref="S75:T78"/>
    <mergeCell ref="U75:V78"/>
    <mergeCell ref="W75:X78"/>
    <mergeCell ref="W74:X74"/>
    <mergeCell ref="B89:E89"/>
    <mergeCell ref="F89:F91"/>
    <mergeCell ref="M89:M91"/>
    <mergeCell ref="N89:N91"/>
    <mergeCell ref="O89:O91"/>
    <mergeCell ref="P89:P90"/>
    <mergeCell ref="Q89:Q90"/>
    <mergeCell ref="R74:R79"/>
    <mergeCell ref="S74:V74"/>
    <mergeCell ref="G75:G79"/>
    <mergeCell ref="H75:H79"/>
    <mergeCell ref="I75:I79"/>
    <mergeCell ref="J75:J79"/>
    <mergeCell ref="K75:K79"/>
    <mergeCell ref="L75:L79"/>
    <mergeCell ref="M75:M79"/>
    <mergeCell ref="E74:E79"/>
    <mergeCell ref="F74:F79"/>
    <mergeCell ref="G74:L74"/>
    <mergeCell ref="M74:O74"/>
    <mergeCell ref="R89:R90"/>
    <mergeCell ref="B90:E90"/>
    <mergeCell ref="G90:L91"/>
    <mergeCell ref="S90:T90"/>
    <mergeCell ref="U90:V90"/>
    <mergeCell ref="W90:X90"/>
    <mergeCell ref="B91:E91"/>
    <mergeCell ref="P91:R91"/>
    <mergeCell ref="S91:V91"/>
    <mergeCell ref="W91:X91"/>
    <mergeCell ref="D96:R96"/>
    <mergeCell ref="D97:R97"/>
    <mergeCell ref="B99:B107"/>
    <mergeCell ref="C99:C107"/>
    <mergeCell ref="D99:E101"/>
    <mergeCell ref="F99:O101"/>
    <mergeCell ref="P99:R101"/>
    <mergeCell ref="D102:D107"/>
    <mergeCell ref="E102:E107"/>
    <mergeCell ref="F102:F107"/>
    <mergeCell ref="G102:L102"/>
    <mergeCell ref="M102:O102"/>
    <mergeCell ref="P102:P107"/>
    <mergeCell ref="Q102:Q107"/>
    <mergeCell ref="R102:R107"/>
    <mergeCell ref="G103:G107"/>
    <mergeCell ref="H103:H107"/>
    <mergeCell ref="I103:I107"/>
    <mergeCell ref="J103:J107"/>
    <mergeCell ref="K103:K107"/>
    <mergeCell ref="P119:P120"/>
    <mergeCell ref="Q119:Q120"/>
    <mergeCell ref="R119:R120"/>
    <mergeCell ref="B120:E120"/>
    <mergeCell ref="G120:L121"/>
    <mergeCell ref="B121:E121"/>
    <mergeCell ref="P121:R121"/>
    <mergeCell ref="L103:L107"/>
    <mergeCell ref="M103:M107"/>
    <mergeCell ref="N103:N107"/>
    <mergeCell ref="O103:O107"/>
    <mergeCell ref="B119:E119"/>
    <mergeCell ref="F119:F121"/>
    <mergeCell ref="M119:M121"/>
    <mergeCell ref="N119:N121"/>
    <mergeCell ref="O119:O121"/>
    <mergeCell ref="D126:R126"/>
    <mergeCell ref="D127:R127"/>
    <mergeCell ref="B129:B137"/>
    <mergeCell ref="C129:C137"/>
    <mergeCell ref="D129:E131"/>
    <mergeCell ref="F129:O131"/>
    <mergeCell ref="P129:R131"/>
    <mergeCell ref="D132:D137"/>
    <mergeCell ref="E132:E137"/>
    <mergeCell ref="F132:F137"/>
    <mergeCell ref="G132:L132"/>
    <mergeCell ref="M132:O132"/>
    <mergeCell ref="P132:P137"/>
    <mergeCell ref="Q132:Q137"/>
    <mergeCell ref="R132:R137"/>
    <mergeCell ref="G133:G137"/>
    <mergeCell ref="H133:H137"/>
    <mergeCell ref="I133:I137"/>
    <mergeCell ref="J133:J137"/>
    <mergeCell ref="K133:K137"/>
    <mergeCell ref="P149:P150"/>
    <mergeCell ref="Q149:Q150"/>
    <mergeCell ref="R149:R150"/>
    <mergeCell ref="B150:E150"/>
    <mergeCell ref="G150:L151"/>
    <mergeCell ref="B151:E151"/>
    <mergeCell ref="P151:R151"/>
    <mergeCell ref="L133:L137"/>
    <mergeCell ref="M133:M137"/>
    <mergeCell ref="N133:N137"/>
    <mergeCell ref="O133:O137"/>
    <mergeCell ref="B149:E149"/>
    <mergeCell ref="F149:F151"/>
    <mergeCell ref="M149:M151"/>
    <mergeCell ref="N149:N151"/>
    <mergeCell ref="O149:O151"/>
    <mergeCell ref="D156:R156"/>
    <mergeCell ref="D157:R157"/>
    <mergeCell ref="B159:B167"/>
    <mergeCell ref="C159:C167"/>
    <mergeCell ref="D159:E161"/>
    <mergeCell ref="F159:O161"/>
    <mergeCell ref="P159:R161"/>
    <mergeCell ref="D162:D167"/>
    <mergeCell ref="E162:E167"/>
    <mergeCell ref="K163:K167"/>
    <mergeCell ref="L163:L167"/>
    <mergeCell ref="M163:M167"/>
    <mergeCell ref="N163:N167"/>
    <mergeCell ref="P162:P167"/>
    <mergeCell ref="Q162:Q167"/>
    <mergeCell ref="R162:R167"/>
    <mergeCell ref="C193:X193"/>
    <mergeCell ref="G163:G167"/>
    <mergeCell ref="O163:O167"/>
    <mergeCell ref="B179:E179"/>
    <mergeCell ref="F179:F181"/>
    <mergeCell ref="M179:M181"/>
    <mergeCell ref="N179:N181"/>
    <mergeCell ref="O179:O181"/>
    <mergeCell ref="F162:F167"/>
    <mergeCell ref="G162:L162"/>
    <mergeCell ref="M162:O162"/>
    <mergeCell ref="H163:H167"/>
    <mergeCell ref="I163:I167"/>
    <mergeCell ref="J163:J167"/>
    <mergeCell ref="C191:X191"/>
    <mergeCell ref="P179:P180"/>
    <mergeCell ref="Q179:Q180"/>
    <mergeCell ref="R179:R180"/>
    <mergeCell ref="B180:E180"/>
    <mergeCell ref="G180:L181"/>
    <mergeCell ref="B181:E181"/>
    <mergeCell ref="P181:R181"/>
  </mergeCells>
  <pageMargins left="0.25" right="0.25" top="0.75" bottom="0.75" header="0.3" footer="0.3"/>
  <pageSetup paperSize="9" scale="81" fitToHeight="0" orientation="landscape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B1:AB145"/>
  <sheetViews>
    <sheetView view="pageBreakPreview" zoomScale="70" zoomScaleNormal="70" zoomScaleSheetLayoutView="70" workbookViewId="0">
      <selection activeCell="C16" sqref="C16"/>
    </sheetView>
  </sheetViews>
  <sheetFormatPr defaultColWidth="9.140625" defaultRowHeight="15.75"/>
  <cols>
    <col min="1" max="1" width="4" style="8" customWidth="1"/>
    <col min="2" max="2" width="9.140625" style="8"/>
    <col min="3" max="3" width="73.85546875" style="8" customWidth="1"/>
    <col min="4" max="4" width="7.5703125" style="8" customWidth="1"/>
    <col min="5" max="5" width="6.85546875" style="8" customWidth="1"/>
    <col min="6" max="8" width="4.85546875" style="8" customWidth="1"/>
    <col min="9" max="10" width="4" style="8" customWidth="1"/>
    <col min="11" max="11" width="4.85546875" style="8" customWidth="1"/>
    <col min="12" max="18" width="4" style="8" customWidth="1"/>
    <col min="19" max="24" width="5.140625" style="8" customWidth="1"/>
    <col min="25" max="25" width="8.85546875" style="8" customWidth="1"/>
    <col min="26" max="28" width="6.140625" style="8" hidden="1" customWidth="1"/>
    <col min="29" max="30" width="0" style="8" hidden="1" customWidth="1"/>
    <col min="31" max="16384" width="9.140625" style="8"/>
  </cols>
  <sheetData>
    <row r="1" spans="2:28" ht="18">
      <c r="C1" s="81" t="s">
        <v>24</v>
      </c>
      <c r="Z1" s="41"/>
    </row>
    <row r="2" spans="2:28" ht="18">
      <c r="C2" s="81" t="s">
        <v>25</v>
      </c>
    </row>
    <row r="3" spans="2:28" ht="18" customHeight="1">
      <c r="C3" s="81" t="s">
        <v>26</v>
      </c>
      <c r="D3" s="806" t="s">
        <v>319</v>
      </c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Z3" s="44" t="s">
        <v>177</v>
      </c>
      <c r="AA3" s="44" t="s">
        <v>178</v>
      </c>
      <c r="AB3" s="44" t="s">
        <v>180</v>
      </c>
    </row>
    <row r="4" spans="2:28" ht="18.600000000000001" customHeight="1" thickBot="1">
      <c r="C4" s="81" t="s">
        <v>317</v>
      </c>
      <c r="D4" s="806" t="s">
        <v>359</v>
      </c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P4" s="806"/>
      <c r="Q4" s="806"/>
      <c r="R4" s="806"/>
      <c r="S4" s="806"/>
      <c r="T4" s="806"/>
      <c r="U4" s="806"/>
      <c r="V4" s="806"/>
      <c r="W4" s="806"/>
      <c r="X4" s="806"/>
      <c r="Z4" s="44">
        <f>F26</f>
        <v>302</v>
      </c>
      <c r="AA4" s="44">
        <f>F51</f>
        <v>272</v>
      </c>
      <c r="AB4" s="44">
        <f>SUM(Z4:AA4)</f>
        <v>574</v>
      </c>
    </row>
    <row r="5" spans="2:28">
      <c r="B5" s="720" t="s">
        <v>94</v>
      </c>
      <c r="C5" s="720" t="s">
        <v>95</v>
      </c>
      <c r="D5" s="807" t="s">
        <v>28</v>
      </c>
      <c r="E5" s="808"/>
      <c r="F5" s="723" t="s">
        <v>93</v>
      </c>
      <c r="G5" s="729"/>
      <c r="H5" s="729"/>
      <c r="I5" s="729"/>
      <c r="J5" s="729"/>
      <c r="K5" s="729"/>
      <c r="L5" s="729"/>
      <c r="M5" s="729"/>
      <c r="N5" s="729"/>
      <c r="O5" s="724"/>
      <c r="P5" s="723" t="s">
        <v>92</v>
      </c>
      <c r="Q5" s="732"/>
      <c r="R5" s="733"/>
      <c r="S5" s="723" t="s">
        <v>0</v>
      </c>
      <c r="T5" s="729"/>
      <c r="U5" s="729"/>
      <c r="V5" s="724"/>
      <c r="W5" s="723" t="s">
        <v>1</v>
      </c>
      <c r="X5" s="724"/>
      <c r="Y5" s="742"/>
    </row>
    <row r="6" spans="2:28">
      <c r="B6" s="721"/>
      <c r="C6" s="721"/>
      <c r="D6" s="809"/>
      <c r="E6" s="810"/>
      <c r="F6" s="725"/>
      <c r="G6" s="730"/>
      <c r="H6" s="730"/>
      <c r="I6" s="730"/>
      <c r="J6" s="730"/>
      <c r="K6" s="730"/>
      <c r="L6" s="730"/>
      <c r="M6" s="730"/>
      <c r="N6" s="730"/>
      <c r="O6" s="726"/>
      <c r="P6" s="734"/>
      <c r="Q6" s="735"/>
      <c r="R6" s="736"/>
      <c r="S6" s="725"/>
      <c r="T6" s="730"/>
      <c r="U6" s="730"/>
      <c r="V6" s="726"/>
      <c r="W6" s="725"/>
      <c r="X6" s="726"/>
      <c r="Y6" s="742"/>
    </row>
    <row r="7" spans="2:28" ht="16.5" thickBot="1">
      <c r="B7" s="721"/>
      <c r="C7" s="721"/>
      <c r="D7" s="811"/>
      <c r="E7" s="812"/>
      <c r="F7" s="727"/>
      <c r="G7" s="731"/>
      <c r="H7" s="731"/>
      <c r="I7" s="731"/>
      <c r="J7" s="731"/>
      <c r="K7" s="731"/>
      <c r="L7" s="731"/>
      <c r="M7" s="731"/>
      <c r="N7" s="731"/>
      <c r="O7" s="728"/>
      <c r="P7" s="737"/>
      <c r="Q7" s="738"/>
      <c r="R7" s="739"/>
      <c r="S7" s="727"/>
      <c r="T7" s="731"/>
      <c r="U7" s="731"/>
      <c r="V7" s="728"/>
      <c r="W7" s="727"/>
      <c r="X7" s="728"/>
      <c r="Y7" s="742"/>
    </row>
    <row r="8" spans="2:28" ht="16.5" thickBot="1">
      <c r="B8" s="721"/>
      <c r="C8" s="721"/>
      <c r="D8" s="743" t="s">
        <v>16</v>
      </c>
      <c r="E8" s="743" t="s">
        <v>17</v>
      </c>
      <c r="F8" s="745" t="s">
        <v>2</v>
      </c>
      <c r="G8" s="748" t="s">
        <v>90</v>
      </c>
      <c r="H8" s="749"/>
      <c r="I8" s="749"/>
      <c r="J8" s="749"/>
      <c r="K8" s="749"/>
      <c r="L8" s="750"/>
      <c r="M8" s="748" t="s">
        <v>91</v>
      </c>
      <c r="N8" s="749"/>
      <c r="O8" s="750"/>
      <c r="P8" s="745" t="s">
        <v>3</v>
      </c>
      <c r="Q8" s="745" t="s">
        <v>4</v>
      </c>
      <c r="R8" s="745" t="s">
        <v>5</v>
      </c>
      <c r="S8" s="740" t="s">
        <v>6</v>
      </c>
      <c r="T8" s="751"/>
      <c r="U8" s="751"/>
      <c r="V8" s="741"/>
      <c r="W8" s="740" t="s">
        <v>6</v>
      </c>
      <c r="X8" s="741"/>
      <c r="Y8" s="10"/>
    </row>
    <row r="9" spans="2:28" ht="16.5" customHeight="1" thickBot="1">
      <c r="B9" s="721"/>
      <c r="C9" s="721"/>
      <c r="D9" s="744"/>
      <c r="E9" s="744"/>
      <c r="F9" s="746"/>
      <c r="G9" s="745" t="s">
        <v>7</v>
      </c>
      <c r="H9" s="745" t="s">
        <v>8</v>
      </c>
      <c r="I9" s="745" t="s">
        <v>9</v>
      </c>
      <c r="J9" s="745" t="s">
        <v>10</v>
      </c>
      <c r="K9" s="745" t="s">
        <v>11</v>
      </c>
      <c r="L9" s="745" t="s">
        <v>12</v>
      </c>
      <c r="M9" s="745" t="s">
        <v>3</v>
      </c>
      <c r="N9" s="745" t="s">
        <v>4</v>
      </c>
      <c r="O9" s="745" t="s">
        <v>5</v>
      </c>
      <c r="P9" s="746"/>
      <c r="Q9" s="746"/>
      <c r="R9" s="746"/>
      <c r="S9" s="813" t="s">
        <v>13</v>
      </c>
      <c r="T9" s="814"/>
      <c r="U9" s="813" t="s">
        <v>14</v>
      </c>
      <c r="V9" s="819"/>
      <c r="W9" s="786" t="s">
        <v>15</v>
      </c>
      <c r="X9" s="787"/>
      <c r="Y9" s="742"/>
    </row>
    <row r="10" spans="2:28" ht="16.5" thickBot="1">
      <c r="B10" s="721"/>
      <c r="C10" s="721"/>
      <c r="D10" s="744"/>
      <c r="E10" s="744"/>
      <c r="F10" s="746"/>
      <c r="G10" s="746"/>
      <c r="H10" s="746"/>
      <c r="I10" s="746"/>
      <c r="J10" s="746"/>
      <c r="K10" s="746"/>
      <c r="L10" s="746"/>
      <c r="M10" s="746"/>
      <c r="N10" s="746"/>
      <c r="O10" s="746"/>
      <c r="P10" s="746"/>
      <c r="Q10" s="746"/>
      <c r="R10" s="746"/>
      <c r="S10" s="815"/>
      <c r="T10" s="816"/>
      <c r="U10" s="820"/>
      <c r="V10" s="821"/>
      <c r="W10" s="788"/>
      <c r="X10" s="789"/>
      <c r="Y10" s="742"/>
    </row>
    <row r="11" spans="2:28" ht="16.5" thickBot="1">
      <c r="B11" s="721"/>
      <c r="C11" s="721"/>
      <c r="D11" s="744"/>
      <c r="E11" s="744"/>
      <c r="F11" s="746"/>
      <c r="G11" s="746"/>
      <c r="H11" s="746"/>
      <c r="I11" s="746"/>
      <c r="J11" s="746"/>
      <c r="K11" s="746"/>
      <c r="L11" s="746"/>
      <c r="M11" s="746"/>
      <c r="N11" s="746"/>
      <c r="O11" s="746"/>
      <c r="P11" s="746"/>
      <c r="Q11" s="746"/>
      <c r="R11" s="746"/>
      <c r="S11" s="815"/>
      <c r="T11" s="816"/>
      <c r="U11" s="820"/>
      <c r="V11" s="821"/>
      <c r="W11" s="788"/>
      <c r="X11" s="789"/>
      <c r="Y11" s="742"/>
    </row>
    <row r="12" spans="2:28" ht="16.5" thickBot="1">
      <c r="B12" s="721"/>
      <c r="C12" s="721"/>
      <c r="D12" s="744"/>
      <c r="E12" s="744"/>
      <c r="F12" s="746"/>
      <c r="G12" s="746"/>
      <c r="H12" s="746"/>
      <c r="I12" s="746"/>
      <c r="J12" s="746"/>
      <c r="K12" s="746"/>
      <c r="L12" s="746"/>
      <c r="M12" s="746"/>
      <c r="N12" s="746"/>
      <c r="O12" s="746"/>
      <c r="P12" s="746"/>
      <c r="Q12" s="746"/>
      <c r="R12" s="746"/>
      <c r="S12" s="817"/>
      <c r="T12" s="818"/>
      <c r="U12" s="822"/>
      <c r="V12" s="823"/>
      <c r="W12" s="790"/>
      <c r="X12" s="791"/>
      <c r="Y12" s="10"/>
    </row>
    <row r="13" spans="2:28" ht="16.5" thickBot="1">
      <c r="B13" s="722"/>
      <c r="C13" s="722"/>
      <c r="D13" s="744"/>
      <c r="E13" s="744"/>
      <c r="F13" s="747"/>
      <c r="G13" s="747"/>
      <c r="H13" s="747"/>
      <c r="I13" s="747"/>
      <c r="J13" s="747"/>
      <c r="K13" s="747"/>
      <c r="L13" s="747"/>
      <c r="M13" s="747"/>
      <c r="N13" s="747"/>
      <c r="O13" s="747"/>
      <c r="P13" s="747"/>
      <c r="Q13" s="747"/>
      <c r="R13" s="747"/>
      <c r="S13" s="11" t="s">
        <v>18</v>
      </c>
      <c r="T13" s="11" t="s">
        <v>19</v>
      </c>
      <c r="U13" s="11" t="s">
        <v>18</v>
      </c>
      <c r="V13" s="11" t="s">
        <v>19</v>
      </c>
      <c r="W13" s="11" t="s">
        <v>115</v>
      </c>
      <c r="X13" s="11" t="s">
        <v>116</v>
      </c>
      <c r="Y13" s="10"/>
    </row>
    <row r="14" spans="2:28" ht="16.5" thickBot="1">
      <c r="B14" s="160">
        <v>1</v>
      </c>
      <c r="C14" s="150" t="s">
        <v>425</v>
      </c>
      <c r="D14" s="13" t="s">
        <v>21</v>
      </c>
      <c r="E14" s="13">
        <v>1</v>
      </c>
      <c r="F14" s="12">
        <f>SUM(G14:L14)</f>
        <v>34</v>
      </c>
      <c r="G14" s="14">
        <v>16</v>
      </c>
      <c r="H14" s="14"/>
      <c r="I14" s="14"/>
      <c r="J14" s="14"/>
      <c r="K14" s="14">
        <v>18</v>
      </c>
      <c r="L14" s="15"/>
      <c r="M14" s="14" t="s">
        <v>56</v>
      </c>
      <c r="N14" s="14"/>
      <c r="O14" s="15"/>
      <c r="P14" s="14">
        <v>5</v>
      </c>
      <c r="Q14" s="14"/>
      <c r="R14" s="15"/>
      <c r="S14" s="14">
        <v>16</v>
      </c>
      <c r="T14" s="14">
        <v>18</v>
      </c>
      <c r="U14" s="14"/>
      <c r="V14" s="15"/>
      <c r="W14" s="14">
        <v>5</v>
      </c>
      <c r="X14" s="15"/>
      <c r="Y14" s="10"/>
      <c r="AA14" s="8" t="s">
        <v>358</v>
      </c>
    </row>
    <row r="15" spans="2:28" ht="39" customHeight="1" thickBot="1">
      <c r="B15" s="160">
        <v>2</v>
      </c>
      <c r="C15" s="178" t="s">
        <v>640</v>
      </c>
      <c r="D15" s="13" t="s">
        <v>21</v>
      </c>
      <c r="E15" s="13">
        <v>1</v>
      </c>
      <c r="F15" s="13">
        <f t="shared" ref="F15:F25" si="0">SUM(G15:L15)</f>
        <v>18</v>
      </c>
      <c r="G15" s="14"/>
      <c r="H15" s="14"/>
      <c r="I15" s="14"/>
      <c r="J15" s="14"/>
      <c r="K15" s="14">
        <v>18</v>
      </c>
      <c r="L15" s="15"/>
      <c r="M15" s="14" t="s">
        <v>56</v>
      </c>
      <c r="N15" s="14"/>
      <c r="O15" s="15"/>
      <c r="P15" s="14">
        <v>4</v>
      </c>
      <c r="Q15" s="14"/>
      <c r="R15" s="15"/>
      <c r="S15" s="14"/>
      <c r="T15" s="14">
        <v>18</v>
      </c>
      <c r="U15" s="14"/>
      <c r="V15" s="15"/>
      <c r="W15" s="14">
        <v>4</v>
      </c>
      <c r="X15" s="15"/>
      <c r="Y15" s="10"/>
    </row>
    <row r="16" spans="2:28" ht="39" customHeight="1" thickBot="1">
      <c r="B16" s="160">
        <v>3</v>
      </c>
      <c r="C16" s="178" t="s">
        <v>426</v>
      </c>
      <c r="D16" s="13" t="s">
        <v>21</v>
      </c>
      <c r="E16" s="13">
        <v>1</v>
      </c>
      <c r="F16" s="13">
        <f t="shared" si="0"/>
        <v>18</v>
      </c>
      <c r="G16" s="14"/>
      <c r="H16" s="14"/>
      <c r="I16" s="14"/>
      <c r="J16" s="14"/>
      <c r="K16" s="14">
        <v>18</v>
      </c>
      <c r="L16" s="15"/>
      <c r="M16" s="14" t="s">
        <v>56</v>
      </c>
      <c r="N16" s="14"/>
      <c r="O16" s="15"/>
      <c r="P16" s="14">
        <v>4</v>
      </c>
      <c r="Q16" s="14"/>
      <c r="R16" s="15"/>
      <c r="S16" s="14"/>
      <c r="T16" s="14">
        <v>18</v>
      </c>
      <c r="U16" s="14"/>
      <c r="V16" s="15"/>
      <c r="W16" s="14">
        <v>4</v>
      </c>
      <c r="X16" s="15"/>
      <c r="Y16" s="10"/>
      <c r="AA16" s="8" t="s">
        <v>358</v>
      </c>
    </row>
    <row r="17" spans="2:27" ht="18.75" customHeight="1" thickBot="1">
      <c r="B17" s="160">
        <v>4</v>
      </c>
      <c r="C17" s="178" t="s">
        <v>427</v>
      </c>
      <c r="D17" s="13" t="s">
        <v>21</v>
      </c>
      <c r="E17" s="13">
        <v>1</v>
      </c>
      <c r="F17" s="13">
        <f t="shared" si="0"/>
        <v>18</v>
      </c>
      <c r="G17" s="14"/>
      <c r="H17" s="14"/>
      <c r="I17" s="14"/>
      <c r="J17" s="14"/>
      <c r="K17" s="14">
        <v>18</v>
      </c>
      <c r="L17" s="15"/>
      <c r="M17" s="14" t="s">
        <v>56</v>
      </c>
      <c r="N17" s="14"/>
      <c r="O17" s="15"/>
      <c r="P17" s="14">
        <v>6</v>
      </c>
      <c r="Q17" s="14"/>
      <c r="R17" s="15"/>
      <c r="S17" s="14"/>
      <c r="T17" s="14">
        <v>18</v>
      </c>
      <c r="U17" s="14"/>
      <c r="V17" s="15"/>
      <c r="W17" s="14">
        <v>6</v>
      </c>
      <c r="X17" s="15"/>
      <c r="Y17" s="10"/>
      <c r="AA17" s="8" t="s">
        <v>358</v>
      </c>
    </row>
    <row r="18" spans="2:27" ht="18.75" customHeight="1" thickBot="1">
      <c r="B18" s="160">
        <v>5</v>
      </c>
      <c r="C18" s="158" t="s">
        <v>147</v>
      </c>
      <c r="D18" s="13" t="s">
        <v>21</v>
      </c>
      <c r="E18" s="13">
        <v>1</v>
      </c>
      <c r="F18" s="13">
        <f t="shared" si="0"/>
        <v>18</v>
      </c>
      <c r="G18" s="14"/>
      <c r="H18" s="14"/>
      <c r="I18" s="14"/>
      <c r="J18" s="14"/>
      <c r="K18" s="14">
        <v>18</v>
      </c>
      <c r="L18" s="15"/>
      <c r="M18" s="14" t="s">
        <v>56</v>
      </c>
      <c r="N18" s="14"/>
      <c r="O18" s="15"/>
      <c r="P18" s="14">
        <v>5</v>
      </c>
      <c r="Q18" s="14"/>
      <c r="R18" s="15"/>
      <c r="S18" s="14"/>
      <c r="T18" s="14">
        <v>18</v>
      </c>
      <c r="U18" s="14"/>
      <c r="V18" s="15"/>
      <c r="W18" s="14">
        <v>5</v>
      </c>
      <c r="X18" s="15"/>
      <c r="Y18" s="10"/>
    </row>
    <row r="19" spans="2:27" ht="16.5" thickBot="1">
      <c r="B19" s="160">
        <v>6</v>
      </c>
      <c r="C19" s="158" t="s">
        <v>146</v>
      </c>
      <c r="D19" s="13" t="s">
        <v>20</v>
      </c>
      <c r="E19" s="13">
        <v>1</v>
      </c>
      <c r="F19" s="13">
        <f t="shared" si="0"/>
        <v>34</v>
      </c>
      <c r="G19" s="14">
        <v>16</v>
      </c>
      <c r="H19" s="14"/>
      <c r="I19" s="14"/>
      <c r="J19" s="14"/>
      <c r="K19" s="14">
        <v>18</v>
      </c>
      <c r="L19" s="15"/>
      <c r="M19" s="14" t="s">
        <v>56</v>
      </c>
      <c r="N19" s="14"/>
      <c r="O19" s="15"/>
      <c r="P19" s="14">
        <v>6</v>
      </c>
      <c r="Q19" s="14"/>
      <c r="R19" s="15"/>
      <c r="S19" s="14">
        <v>16</v>
      </c>
      <c r="T19" s="14">
        <v>18</v>
      </c>
      <c r="U19" s="14"/>
      <c r="V19" s="15"/>
      <c r="W19" s="14">
        <v>6</v>
      </c>
      <c r="X19" s="15"/>
      <c r="Y19" s="10"/>
    </row>
    <row r="20" spans="2:27" ht="16.5" thickBot="1">
      <c r="B20" s="160">
        <v>7</v>
      </c>
      <c r="C20" s="158" t="s">
        <v>148</v>
      </c>
      <c r="D20" s="13" t="s">
        <v>20</v>
      </c>
      <c r="E20" s="13">
        <v>2</v>
      </c>
      <c r="F20" s="13">
        <f t="shared" si="0"/>
        <v>34</v>
      </c>
      <c r="G20" s="14">
        <v>16</v>
      </c>
      <c r="H20" s="14"/>
      <c r="I20" s="14"/>
      <c r="J20" s="14"/>
      <c r="K20" s="14">
        <v>18</v>
      </c>
      <c r="L20" s="15"/>
      <c r="M20" s="14" t="s">
        <v>56</v>
      </c>
      <c r="N20" s="14"/>
      <c r="O20" s="15"/>
      <c r="P20" s="14">
        <v>5</v>
      </c>
      <c r="Q20" s="14"/>
      <c r="R20" s="15"/>
      <c r="S20" s="14"/>
      <c r="T20" s="14"/>
      <c r="U20" s="14">
        <v>16</v>
      </c>
      <c r="V20" s="19">
        <v>18</v>
      </c>
      <c r="W20" s="14"/>
      <c r="X20" s="15">
        <v>5</v>
      </c>
      <c r="Y20" s="10"/>
    </row>
    <row r="21" spans="2:27" ht="16.5" thickBot="1">
      <c r="B21" s="160">
        <v>8</v>
      </c>
      <c r="C21" s="158" t="s">
        <v>151</v>
      </c>
      <c r="D21" s="13" t="s">
        <v>21</v>
      </c>
      <c r="E21" s="13">
        <v>2</v>
      </c>
      <c r="F21" s="13">
        <f t="shared" si="0"/>
        <v>18</v>
      </c>
      <c r="G21" s="14"/>
      <c r="H21" s="14"/>
      <c r="I21" s="14"/>
      <c r="J21" s="14"/>
      <c r="K21" s="14">
        <v>18</v>
      </c>
      <c r="L21" s="15"/>
      <c r="M21" s="14" t="s">
        <v>56</v>
      </c>
      <c r="N21" s="14"/>
      <c r="O21" s="15"/>
      <c r="P21" s="35">
        <v>4</v>
      </c>
      <c r="Q21" s="14"/>
      <c r="R21" s="15"/>
      <c r="S21" s="14"/>
      <c r="T21" s="14"/>
      <c r="U21" s="14"/>
      <c r="V21" s="21">
        <v>18</v>
      </c>
      <c r="W21" s="24"/>
      <c r="X21" s="15">
        <v>4</v>
      </c>
      <c r="Y21" s="10"/>
    </row>
    <row r="22" spans="2:27" ht="16.5" thickBot="1">
      <c r="B22" s="160">
        <v>9</v>
      </c>
      <c r="C22" s="158" t="s">
        <v>40</v>
      </c>
      <c r="D22" s="13" t="s">
        <v>184</v>
      </c>
      <c r="E22" s="13">
        <v>2.2999999999999998</v>
      </c>
      <c r="F22" s="13">
        <f t="shared" si="0"/>
        <v>20</v>
      </c>
      <c r="G22" s="14"/>
      <c r="H22" s="14"/>
      <c r="I22" s="14"/>
      <c r="J22" s="14"/>
      <c r="K22" s="18">
        <v>20</v>
      </c>
      <c r="L22" s="15"/>
      <c r="M22" s="14" t="s">
        <v>56</v>
      </c>
      <c r="N22" s="14"/>
      <c r="O22" s="15"/>
      <c r="P22" s="39">
        <v>1</v>
      </c>
      <c r="Q22" s="14"/>
      <c r="R22" s="15"/>
      <c r="S22" s="14"/>
      <c r="T22" s="14"/>
      <c r="U22" s="14"/>
      <c r="V22" s="21">
        <v>20</v>
      </c>
      <c r="W22" s="14"/>
      <c r="X22" s="15">
        <v>1</v>
      </c>
      <c r="Y22" s="10"/>
    </row>
    <row r="23" spans="2:27" ht="16.5" thickBot="1">
      <c r="B23" s="160">
        <v>10</v>
      </c>
      <c r="C23" s="158" t="s">
        <v>149</v>
      </c>
      <c r="D23" s="13" t="s">
        <v>21</v>
      </c>
      <c r="E23" s="13">
        <v>2.2999999999999998</v>
      </c>
      <c r="F23" s="13">
        <f t="shared" si="0"/>
        <v>18</v>
      </c>
      <c r="G23" s="14"/>
      <c r="H23" s="14"/>
      <c r="I23" s="14"/>
      <c r="J23" s="14"/>
      <c r="K23" s="14">
        <v>18</v>
      </c>
      <c r="L23" s="15"/>
      <c r="M23" s="14" t="s">
        <v>56</v>
      </c>
      <c r="N23" s="14"/>
      <c r="O23" s="15"/>
      <c r="P23" s="39">
        <v>3</v>
      </c>
      <c r="Q23" s="14"/>
      <c r="R23" s="15"/>
      <c r="S23" s="14"/>
      <c r="T23" s="14"/>
      <c r="U23" s="14"/>
      <c r="V23" s="21">
        <v>18</v>
      </c>
      <c r="W23" s="14"/>
      <c r="X23" s="15">
        <v>3</v>
      </c>
      <c r="Y23" s="10"/>
    </row>
    <row r="24" spans="2:27" ht="16.5" thickBot="1">
      <c r="B24" s="160">
        <v>11</v>
      </c>
      <c r="C24" s="158" t="s">
        <v>145</v>
      </c>
      <c r="D24" s="13" t="s">
        <v>184</v>
      </c>
      <c r="E24" s="13" t="s">
        <v>150</v>
      </c>
      <c r="F24" s="13">
        <f t="shared" si="0"/>
        <v>18</v>
      </c>
      <c r="G24" s="14"/>
      <c r="H24" s="14"/>
      <c r="I24" s="14"/>
      <c r="J24" s="14"/>
      <c r="K24" s="14">
        <v>18</v>
      </c>
      <c r="L24" s="15"/>
      <c r="M24" s="14"/>
      <c r="N24" s="14" t="s">
        <v>56</v>
      </c>
      <c r="O24" s="15"/>
      <c r="P24" s="39"/>
      <c r="Q24" s="14">
        <v>5</v>
      </c>
      <c r="R24" s="15"/>
      <c r="S24" s="14"/>
      <c r="T24" s="14"/>
      <c r="U24" s="14"/>
      <c r="V24" s="21">
        <v>18</v>
      </c>
      <c r="W24" s="14"/>
      <c r="X24" s="15">
        <v>5</v>
      </c>
      <c r="Y24" s="10"/>
    </row>
    <row r="25" spans="2:27" ht="16.5" thickBot="1">
      <c r="B25" s="160">
        <v>12</v>
      </c>
      <c r="C25" s="158" t="s">
        <v>351</v>
      </c>
      <c r="D25" s="13" t="s">
        <v>21</v>
      </c>
      <c r="E25" s="13" t="s">
        <v>150</v>
      </c>
      <c r="F25" s="13">
        <f t="shared" si="0"/>
        <v>54</v>
      </c>
      <c r="G25" s="14"/>
      <c r="H25" s="14"/>
      <c r="I25" s="14"/>
      <c r="J25" s="14"/>
      <c r="K25" s="38">
        <v>54</v>
      </c>
      <c r="L25" s="15"/>
      <c r="M25" s="14"/>
      <c r="N25" s="14" t="s">
        <v>56</v>
      </c>
      <c r="O25" s="15"/>
      <c r="P25" s="40"/>
      <c r="Q25" s="14">
        <v>12</v>
      </c>
      <c r="R25" s="15"/>
      <c r="S25" s="14"/>
      <c r="T25" s="14"/>
      <c r="U25" s="14"/>
      <c r="V25" s="26">
        <v>54</v>
      </c>
      <c r="W25" s="14"/>
      <c r="X25" s="15">
        <v>12</v>
      </c>
      <c r="Y25" s="10"/>
      <c r="Z25" s="34"/>
      <c r="AA25" s="34"/>
    </row>
    <row r="26" spans="2:27" ht="16.5" thickBot="1">
      <c r="B26" s="769" t="s">
        <v>22</v>
      </c>
      <c r="C26" s="770"/>
      <c r="D26" s="770"/>
      <c r="E26" s="771"/>
      <c r="F26" s="772">
        <f t="shared" ref="F26:O26" si="1">SUM(F14:F25)</f>
        <v>302</v>
      </c>
      <c r="G26" s="89">
        <f t="shared" si="1"/>
        <v>48</v>
      </c>
      <c r="H26" s="89">
        <f t="shared" si="1"/>
        <v>0</v>
      </c>
      <c r="I26" s="89">
        <f t="shared" si="1"/>
        <v>0</v>
      </c>
      <c r="J26" s="89">
        <f t="shared" si="1"/>
        <v>0</v>
      </c>
      <c r="K26" s="89">
        <f t="shared" si="1"/>
        <v>254</v>
      </c>
      <c r="L26" s="89">
        <f t="shared" si="1"/>
        <v>0</v>
      </c>
      <c r="M26" s="772">
        <f t="shared" si="1"/>
        <v>0</v>
      </c>
      <c r="N26" s="772">
        <f t="shared" si="1"/>
        <v>0</v>
      </c>
      <c r="O26" s="772">
        <f t="shared" si="1"/>
        <v>0</v>
      </c>
      <c r="P26" s="772">
        <f>SUM(P13:P25)</f>
        <v>43</v>
      </c>
      <c r="Q26" s="772">
        <f>SUM(Q13:Q25)</f>
        <v>17</v>
      </c>
      <c r="R26" s="772">
        <f>SUM(R13:R25)</f>
        <v>0</v>
      </c>
      <c r="S26" s="89">
        <f t="shared" ref="S26:X26" si="2">SUM(S14:S25)</f>
        <v>32</v>
      </c>
      <c r="T26" s="89">
        <f t="shared" si="2"/>
        <v>108</v>
      </c>
      <c r="U26" s="89">
        <f t="shared" si="2"/>
        <v>16</v>
      </c>
      <c r="V26" s="89">
        <f t="shared" si="2"/>
        <v>146</v>
      </c>
      <c r="W26" s="89">
        <f t="shared" si="2"/>
        <v>30</v>
      </c>
      <c r="X26" s="89">
        <f t="shared" si="2"/>
        <v>30</v>
      </c>
      <c r="Y26" s="10"/>
    </row>
    <row r="27" spans="2:27" ht="16.5" thickBot="1">
      <c r="B27" s="775" t="s">
        <v>35</v>
      </c>
      <c r="C27" s="776"/>
      <c r="D27" s="776"/>
      <c r="E27" s="777"/>
      <c r="F27" s="773"/>
      <c r="G27" s="723">
        <f>SUM(G26:L26)</f>
        <v>302</v>
      </c>
      <c r="H27" s="923"/>
      <c r="I27" s="923"/>
      <c r="J27" s="923"/>
      <c r="K27" s="923"/>
      <c r="L27" s="924"/>
      <c r="M27" s="773"/>
      <c r="N27" s="773"/>
      <c r="O27" s="773"/>
      <c r="P27" s="774"/>
      <c r="Q27" s="774"/>
      <c r="R27" s="774"/>
      <c r="S27" s="748">
        <f>SUM(S26:T26)</f>
        <v>140</v>
      </c>
      <c r="T27" s="750"/>
      <c r="U27" s="748">
        <f>SUM(U26:V26)</f>
        <v>162</v>
      </c>
      <c r="V27" s="750"/>
      <c r="W27" s="723" t="s">
        <v>23</v>
      </c>
      <c r="X27" s="724"/>
      <c r="Y27" s="10"/>
    </row>
    <row r="28" spans="2:27" ht="16.5" thickBot="1">
      <c r="B28" s="778"/>
      <c r="C28" s="779"/>
      <c r="D28" s="779"/>
      <c r="E28" s="780"/>
      <c r="F28" s="774"/>
      <c r="G28" s="925"/>
      <c r="H28" s="926"/>
      <c r="I28" s="926"/>
      <c r="J28" s="926"/>
      <c r="K28" s="926"/>
      <c r="L28" s="927"/>
      <c r="M28" s="774"/>
      <c r="N28" s="774"/>
      <c r="O28" s="774"/>
      <c r="P28" s="748">
        <f>SUM(P26:R27)</f>
        <v>60</v>
      </c>
      <c r="Q28" s="749"/>
      <c r="R28" s="750"/>
      <c r="S28" s="748">
        <f>SUM(S27:V27)</f>
        <v>302</v>
      </c>
      <c r="T28" s="749"/>
      <c r="U28" s="749"/>
      <c r="V28" s="750"/>
      <c r="W28" s="727">
        <f>SUM(W26:X26)</f>
        <v>60</v>
      </c>
      <c r="X28" s="728"/>
      <c r="Y28" s="10"/>
    </row>
    <row r="29" spans="2:27" ht="162.6" customHeight="1"/>
    <row r="30" spans="2:27" ht="18">
      <c r="C30" s="81" t="s">
        <v>24</v>
      </c>
    </row>
    <row r="31" spans="2:27" ht="18">
      <c r="C31" s="81" t="s">
        <v>25</v>
      </c>
    </row>
    <row r="32" spans="2:27" ht="18">
      <c r="C32" s="81" t="s">
        <v>26</v>
      </c>
      <c r="D32" s="806" t="s">
        <v>319</v>
      </c>
      <c r="E32" s="806"/>
      <c r="F32" s="806"/>
      <c r="G32" s="806"/>
      <c r="H32" s="806"/>
      <c r="I32" s="806"/>
      <c r="J32" s="806"/>
      <c r="K32" s="806"/>
      <c r="L32" s="806"/>
      <c r="M32" s="806"/>
      <c r="N32" s="806"/>
      <c r="O32" s="806"/>
      <c r="P32" s="806"/>
      <c r="Q32" s="806"/>
      <c r="R32" s="806"/>
      <c r="S32" s="806"/>
      <c r="T32" s="806"/>
      <c r="U32" s="806"/>
      <c r="V32" s="806"/>
      <c r="W32" s="806"/>
      <c r="X32" s="806"/>
    </row>
    <row r="33" spans="2:27" ht="18.600000000000001" customHeight="1" thickBot="1">
      <c r="C33" s="81" t="s">
        <v>317</v>
      </c>
      <c r="D33" s="806" t="s">
        <v>359</v>
      </c>
      <c r="E33" s="806"/>
      <c r="F33" s="806"/>
      <c r="G33" s="806"/>
      <c r="H33" s="806"/>
      <c r="I33" s="806"/>
      <c r="J33" s="806"/>
      <c r="K33" s="806"/>
      <c r="L33" s="806"/>
      <c r="M33" s="806"/>
      <c r="N33" s="806"/>
      <c r="O33" s="806"/>
      <c r="P33" s="806"/>
      <c r="Q33" s="806"/>
      <c r="R33" s="806"/>
      <c r="S33" s="806"/>
      <c r="T33" s="806"/>
      <c r="U33" s="806"/>
      <c r="V33" s="806"/>
      <c r="W33" s="806"/>
      <c r="X33" s="806"/>
    </row>
    <row r="34" spans="2:27">
      <c r="B34" s="720" t="s">
        <v>94</v>
      </c>
      <c r="C34" s="720" t="s">
        <v>95</v>
      </c>
      <c r="D34" s="807" t="s">
        <v>28</v>
      </c>
      <c r="E34" s="808"/>
      <c r="F34" s="723" t="s">
        <v>93</v>
      </c>
      <c r="G34" s="729"/>
      <c r="H34" s="729"/>
      <c r="I34" s="729"/>
      <c r="J34" s="729"/>
      <c r="K34" s="729"/>
      <c r="L34" s="729"/>
      <c r="M34" s="729"/>
      <c r="N34" s="729"/>
      <c r="O34" s="724"/>
      <c r="P34" s="723" t="s">
        <v>92</v>
      </c>
      <c r="Q34" s="732"/>
      <c r="R34" s="733"/>
      <c r="S34" s="723" t="s">
        <v>0</v>
      </c>
      <c r="T34" s="729"/>
      <c r="U34" s="729"/>
      <c r="V34" s="724"/>
      <c r="W34" s="723" t="s">
        <v>1</v>
      </c>
      <c r="X34" s="724"/>
    </row>
    <row r="35" spans="2:27">
      <c r="B35" s="721"/>
      <c r="C35" s="721"/>
      <c r="D35" s="809"/>
      <c r="E35" s="810"/>
      <c r="F35" s="725"/>
      <c r="G35" s="730"/>
      <c r="H35" s="730"/>
      <c r="I35" s="730"/>
      <c r="J35" s="730"/>
      <c r="K35" s="730"/>
      <c r="L35" s="730"/>
      <c r="M35" s="730"/>
      <c r="N35" s="730"/>
      <c r="O35" s="726"/>
      <c r="P35" s="734"/>
      <c r="Q35" s="735"/>
      <c r="R35" s="736"/>
      <c r="S35" s="725"/>
      <c r="T35" s="730"/>
      <c r="U35" s="730"/>
      <c r="V35" s="726"/>
      <c r="W35" s="725"/>
      <c r="X35" s="726"/>
    </row>
    <row r="36" spans="2:27" ht="16.5" thickBot="1">
      <c r="B36" s="721"/>
      <c r="C36" s="721"/>
      <c r="D36" s="811"/>
      <c r="E36" s="812"/>
      <c r="F36" s="727"/>
      <c r="G36" s="731"/>
      <c r="H36" s="731"/>
      <c r="I36" s="731"/>
      <c r="J36" s="731"/>
      <c r="K36" s="731"/>
      <c r="L36" s="731"/>
      <c r="M36" s="731"/>
      <c r="N36" s="731"/>
      <c r="O36" s="728"/>
      <c r="P36" s="737"/>
      <c r="Q36" s="738"/>
      <c r="R36" s="739"/>
      <c r="S36" s="727"/>
      <c r="T36" s="731"/>
      <c r="U36" s="731"/>
      <c r="V36" s="728"/>
      <c r="W36" s="727"/>
      <c r="X36" s="728"/>
    </row>
    <row r="37" spans="2:27" ht="16.5" thickBot="1">
      <c r="B37" s="721"/>
      <c r="C37" s="721"/>
      <c r="D37" s="743" t="s">
        <v>16</v>
      </c>
      <c r="E37" s="743" t="s">
        <v>17</v>
      </c>
      <c r="F37" s="745" t="s">
        <v>2</v>
      </c>
      <c r="G37" s="748" t="s">
        <v>90</v>
      </c>
      <c r="H37" s="749"/>
      <c r="I37" s="749"/>
      <c r="J37" s="749"/>
      <c r="K37" s="749"/>
      <c r="L37" s="750"/>
      <c r="M37" s="748" t="s">
        <v>91</v>
      </c>
      <c r="N37" s="749"/>
      <c r="O37" s="750"/>
      <c r="P37" s="745" t="s">
        <v>3</v>
      </c>
      <c r="Q37" s="745" t="s">
        <v>4</v>
      </c>
      <c r="R37" s="745" t="s">
        <v>5</v>
      </c>
      <c r="S37" s="740" t="s">
        <v>38</v>
      </c>
      <c r="T37" s="751"/>
      <c r="U37" s="751"/>
      <c r="V37" s="741"/>
      <c r="W37" s="740" t="s">
        <v>38</v>
      </c>
      <c r="X37" s="741"/>
    </row>
    <row r="38" spans="2:27" ht="16.5" customHeight="1" thickBot="1">
      <c r="B38" s="721"/>
      <c r="C38" s="721"/>
      <c r="D38" s="744"/>
      <c r="E38" s="744"/>
      <c r="F38" s="746"/>
      <c r="G38" s="745" t="s">
        <v>7</v>
      </c>
      <c r="H38" s="745" t="s">
        <v>8</v>
      </c>
      <c r="I38" s="745" t="s">
        <v>9</v>
      </c>
      <c r="J38" s="745" t="s">
        <v>10</v>
      </c>
      <c r="K38" s="745" t="s">
        <v>11</v>
      </c>
      <c r="L38" s="745" t="s">
        <v>12</v>
      </c>
      <c r="M38" s="745" t="s">
        <v>3</v>
      </c>
      <c r="N38" s="745" t="s">
        <v>4</v>
      </c>
      <c r="O38" s="745" t="s">
        <v>5</v>
      </c>
      <c r="P38" s="746"/>
      <c r="Q38" s="746"/>
      <c r="R38" s="746"/>
      <c r="S38" s="813" t="s">
        <v>36</v>
      </c>
      <c r="T38" s="814"/>
      <c r="U38" s="813" t="s">
        <v>37</v>
      </c>
      <c r="V38" s="819"/>
      <c r="W38" s="786" t="s">
        <v>15</v>
      </c>
      <c r="X38" s="787"/>
    </row>
    <row r="39" spans="2:27" ht="16.5" thickBot="1">
      <c r="B39" s="721"/>
      <c r="C39" s="721"/>
      <c r="D39" s="744"/>
      <c r="E39" s="744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  <c r="S39" s="815"/>
      <c r="T39" s="816"/>
      <c r="U39" s="820"/>
      <c r="V39" s="821"/>
      <c r="W39" s="788"/>
      <c r="X39" s="789"/>
    </row>
    <row r="40" spans="2:27" ht="16.5" thickBot="1">
      <c r="B40" s="721"/>
      <c r="C40" s="721"/>
      <c r="D40" s="744"/>
      <c r="E40" s="744"/>
      <c r="F40" s="746"/>
      <c r="G40" s="746"/>
      <c r="H40" s="746"/>
      <c r="I40" s="746"/>
      <c r="J40" s="746"/>
      <c r="K40" s="746"/>
      <c r="L40" s="746"/>
      <c r="M40" s="746"/>
      <c r="N40" s="746"/>
      <c r="O40" s="746"/>
      <c r="P40" s="746"/>
      <c r="Q40" s="746"/>
      <c r="R40" s="746"/>
      <c r="S40" s="815"/>
      <c r="T40" s="816"/>
      <c r="U40" s="820"/>
      <c r="V40" s="821"/>
      <c r="W40" s="788"/>
      <c r="X40" s="789"/>
    </row>
    <row r="41" spans="2:27" ht="16.5" thickBot="1">
      <c r="B41" s="721"/>
      <c r="C41" s="721"/>
      <c r="D41" s="744"/>
      <c r="E41" s="744"/>
      <c r="F41" s="746"/>
      <c r="G41" s="746"/>
      <c r="H41" s="746"/>
      <c r="I41" s="746"/>
      <c r="J41" s="746"/>
      <c r="K41" s="746"/>
      <c r="L41" s="746"/>
      <c r="M41" s="746"/>
      <c r="N41" s="746"/>
      <c r="O41" s="746"/>
      <c r="P41" s="746"/>
      <c r="Q41" s="746"/>
      <c r="R41" s="746"/>
      <c r="S41" s="817"/>
      <c r="T41" s="818"/>
      <c r="U41" s="822"/>
      <c r="V41" s="823"/>
      <c r="W41" s="790"/>
      <c r="X41" s="791"/>
    </row>
    <row r="42" spans="2:27" ht="16.5" thickBot="1">
      <c r="B42" s="722"/>
      <c r="C42" s="722"/>
      <c r="D42" s="744"/>
      <c r="E42" s="744"/>
      <c r="F42" s="747"/>
      <c r="G42" s="747"/>
      <c r="H42" s="747"/>
      <c r="I42" s="747"/>
      <c r="J42" s="747"/>
      <c r="K42" s="747"/>
      <c r="L42" s="747"/>
      <c r="M42" s="747"/>
      <c r="N42" s="747"/>
      <c r="O42" s="747"/>
      <c r="P42" s="747"/>
      <c r="Q42" s="747"/>
      <c r="R42" s="747"/>
      <c r="S42" s="11" t="s">
        <v>18</v>
      </c>
      <c r="T42" s="11" t="s">
        <v>19</v>
      </c>
      <c r="U42" s="11" t="s">
        <v>18</v>
      </c>
      <c r="V42" s="11" t="s">
        <v>19</v>
      </c>
      <c r="W42" s="11" t="s">
        <v>117</v>
      </c>
      <c r="X42" s="23" t="s">
        <v>118</v>
      </c>
    </row>
    <row r="43" spans="2:27" ht="16.5" thickBot="1">
      <c r="B43" s="160">
        <v>1</v>
      </c>
      <c r="C43" s="158" t="s">
        <v>40</v>
      </c>
      <c r="D43" s="13" t="s">
        <v>184</v>
      </c>
      <c r="E43" s="33">
        <v>2.2999999999999998</v>
      </c>
      <c r="F43" s="13">
        <f t="shared" ref="F43:F49" si="3">SUM(G43:L43)</f>
        <v>20</v>
      </c>
      <c r="G43" s="14"/>
      <c r="H43" s="14"/>
      <c r="I43" s="14"/>
      <c r="J43" s="14"/>
      <c r="K43" s="14">
        <v>20</v>
      </c>
      <c r="L43" s="15"/>
      <c r="M43" s="14" t="s">
        <v>56</v>
      </c>
      <c r="N43" s="14"/>
      <c r="O43" s="15"/>
      <c r="P43" s="14">
        <v>3</v>
      </c>
      <c r="Q43" s="14"/>
      <c r="R43" s="15"/>
      <c r="S43" s="14"/>
      <c r="T43" s="14">
        <v>20</v>
      </c>
      <c r="U43" s="14"/>
      <c r="V43" s="15"/>
      <c r="W43" s="14">
        <v>3</v>
      </c>
      <c r="X43" s="15"/>
    </row>
    <row r="44" spans="2:27" ht="16.5" thickBot="1">
      <c r="B44" s="160">
        <v>2</v>
      </c>
      <c r="C44" s="158" t="s">
        <v>149</v>
      </c>
      <c r="D44" s="13" t="s">
        <v>21</v>
      </c>
      <c r="E44" s="13">
        <v>2.2999999999999998</v>
      </c>
      <c r="F44" s="13">
        <f t="shared" si="3"/>
        <v>18</v>
      </c>
      <c r="G44" s="14"/>
      <c r="H44" s="14"/>
      <c r="I44" s="14"/>
      <c r="J44" s="14"/>
      <c r="K44" s="14">
        <v>18</v>
      </c>
      <c r="L44" s="15"/>
      <c r="M44" s="14" t="s">
        <v>56</v>
      </c>
      <c r="N44" s="14"/>
      <c r="O44" s="15"/>
      <c r="P44" s="14">
        <v>3</v>
      </c>
      <c r="Q44" s="14"/>
      <c r="R44" s="15"/>
      <c r="S44" s="14"/>
      <c r="T44" s="14">
        <v>18</v>
      </c>
      <c r="U44" s="14"/>
      <c r="V44" s="15"/>
      <c r="W44" s="14">
        <v>3</v>
      </c>
      <c r="X44" s="15"/>
    </row>
    <row r="45" spans="2:27" ht="16.5" thickBot="1">
      <c r="B45" s="160">
        <v>3</v>
      </c>
      <c r="C45" s="158" t="s">
        <v>145</v>
      </c>
      <c r="D45" s="13" t="s">
        <v>21</v>
      </c>
      <c r="E45" s="13" t="s">
        <v>150</v>
      </c>
      <c r="F45" s="13">
        <f t="shared" si="3"/>
        <v>36</v>
      </c>
      <c r="G45" s="14"/>
      <c r="H45" s="14"/>
      <c r="I45" s="14"/>
      <c r="J45" s="14"/>
      <c r="K45" s="14">
        <v>36</v>
      </c>
      <c r="L45" s="15"/>
      <c r="M45" s="14" t="s">
        <v>56</v>
      </c>
      <c r="N45" s="14"/>
      <c r="O45" s="15"/>
      <c r="P45" s="14">
        <v>7</v>
      </c>
      <c r="Q45" s="14"/>
      <c r="R45" s="15"/>
      <c r="S45" s="14"/>
      <c r="T45" s="14">
        <v>18</v>
      </c>
      <c r="U45" s="14"/>
      <c r="V45" s="15">
        <v>18</v>
      </c>
      <c r="W45" s="14">
        <v>7</v>
      </c>
      <c r="X45" s="15">
        <v>8</v>
      </c>
    </row>
    <row r="46" spans="2:27" ht="16.5" thickBot="1">
      <c r="B46" s="160">
        <v>4</v>
      </c>
      <c r="C46" s="16" t="s">
        <v>351</v>
      </c>
      <c r="D46" s="47" t="s">
        <v>21</v>
      </c>
      <c r="E46" s="47" t="s">
        <v>150</v>
      </c>
      <c r="F46" s="47">
        <f t="shared" si="3"/>
        <v>90</v>
      </c>
      <c r="G46" s="18"/>
      <c r="H46" s="18"/>
      <c r="I46" s="18"/>
      <c r="J46" s="18"/>
      <c r="K46" s="56">
        <f>54+36</f>
        <v>90</v>
      </c>
      <c r="L46" s="37"/>
      <c r="M46" s="18"/>
      <c r="N46" s="18" t="s">
        <v>56</v>
      </c>
      <c r="O46" s="37"/>
      <c r="P46" s="18"/>
      <c r="Q46" s="18">
        <v>20</v>
      </c>
      <c r="R46" s="37"/>
      <c r="S46" s="18"/>
      <c r="T46" s="18">
        <v>54</v>
      </c>
      <c r="U46" s="18"/>
      <c r="V46" s="37">
        <v>36</v>
      </c>
      <c r="W46" s="18">
        <v>12</v>
      </c>
      <c r="X46" s="37">
        <v>8</v>
      </c>
    </row>
    <row r="47" spans="2:27" ht="16.5" thickBot="1">
      <c r="B47" s="160">
        <v>5</v>
      </c>
      <c r="C47" s="16" t="s">
        <v>152</v>
      </c>
      <c r="D47" s="47" t="s">
        <v>20</v>
      </c>
      <c r="E47" s="47">
        <v>3</v>
      </c>
      <c r="F47" s="47">
        <f t="shared" si="3"/>
        <v>34</v>
      </c>
      <c r="G47" s="18">
        <v>16</v>
      </c>
      <c r="H47" s="18"/>
      <c r="I47" s="18"/>
      <c r="J47" s="18"/>
      <c r="K47" s="18">
        <v>18</v>
      </c>
      <c r="L47" s="37"/>
      <c r="M47" s="18" t="s">
        <v>56</v>
      </c>
      <c r="N47" s="18"/>
      <c r="O47" s="37"/>
      <c r="P47" s="18">
        <v>13</v>
      </c>
      <c r="Q47" s="18"/>
      <c r="R47" s="37"/>
      <c r="S47" s="18">
        <v>16</v>
      </c>
      <c r="T47" s="18">
        <v>18</v>
      </c>
      <c r="U47" s="18"/>
      <c r="V47" s="37"/>
      <c r="W47" s="18">
        <v>5</v>
      </c>
      <c r="X47" s="37"/>
    </row>
    <row r="48" spans="2:27" ht="32.25" thickBot="1">
      <c r="B48" s="160">
        <v>6</v>
      </c>
      <c r="C48" s="16" t="s">
        <v>428</v>
      </c>
      <c r="D48" s="47" t="s">
        <v>21</v>
      </c>
      <c r="E48" s="47">
        <v>4</v>
      </c>
      <c r="F48" s="47">
        <f t="shared" si="3"/>
        <v>36</v>
      </c>
      <c r="G48" s="18"/>
      <c r="H48" s="18"/>
      <c r="I48" s="18"/>
      <c r="J48" s="18"/>
      <c r="K48" s="18">
        <v>36</v>
      </c>
      <c r="L48" s="37"/>
      <c r="M48" s="18" t="s">
        <v>56</v>
      </c>
      <c r="N48" s="18"/>
      <c r="O48" s="37"/>
      <c r="P48" s="18">
        <v>10</v>
      </c>
      <c r="Q48" s="18"/>
      <c r="R48" s="37"/>
      <c r="S48" s="18"/>
      <c r="T48" s="18"/>
      <c r="U48" s="18"/>
      <c r="V48" s="51">
        <v>36</v>
      </c>
      <c r="W48" s="18"/>
      <c r="X48" s="37">
        <v>6</v>
      </c>
      <c r="AA48" s="8" t="s">
        <v>358</v>
      </c>
    </row>
    <row r="49" spans="2:27" ht="16.5" thickBot="1">
      <c r="B49" s="160">
        <v>7</v>
      </c>
      <c r="C49" s="16" t="s">
        <v>153</v>
      </c>
      <c r="D49" s="47" t="s">
        <v>21</v>
      </c>
      <c r="E49" s="47">
        <v>4</v>
      </c>
      <c r="F49" s="47">
        <f t="shared" si="3"/>
        <v>18</v>
      </c>
      <c r="G49" s="18"/>
      <c r="H49" s="18"/>
      <c r="I49" s="18"/>
      <c r="J49" s="18"/>
      <c r="K49" s="18">
        <v>18</v>
      </c>
      <c r="L49" s="37"/>
      <c r="M49" s="18" t="s">
        <v>56</v>
      </c>
      <c r="N49" s="18"/>
      <c r="O49" s="37"/>
      <c r="P49" s="18">
        <v>4</v>
      </c>
      <c r="Q49" s="18"/>
      <c r="R49" s="37"/>
      <c r="S49" s="18"/>
      <c r="T49" s="18"/>
      <c r="U49" s="18"/>
      <c r="V49" s="52">
        <v>18</v>
      </c>
      <c r="W49" s="18"/>
      <c r="X49" s="37">
        <v>4</v>
      </c>
    </row>
    <row r="50" spans="2:27" ht="18.75" thickBot="1">
      <c r="B50" s="160">
        <v>8</v>
      </c>
      <c r="C50" s="179" t="s">
        <v>352</v>
      </c>
      <c r="D50" s="180" t="s">
        <v>21</v>
      </c>
      <c r="E50" s="180">
        <v>4</v>
      </c>
      <c r="F50" s="180">
        <v>20</v>
      </c>
      <c r="G50" s="181"/>
      <c r="H50" s="181"/>
      <c r="I50" s="181"/>
      <c r="J50" s="181"/>
      <c r="K50" s="181">
        <v>20</v>
      </c>
      <c r="L50" s="180"/>
      <c r="M50" s="181"/>
      <c r="N50" s="181"/>
      <c r="O50" s="180"/>
      <c r="P50" s="181">
        <v>4</v>
      </c>
      <c r="Q50" s="181"/>
      <c r="R50" s="180"/>
      <c r="S50" s="181"/>
      <c r="T50" s="181"/>
      <c r="U50" s="181"/>
      <c r="V50" s="180">
        <v>20</v>
      </c>
      <c r="W50" s="181"/>
      <c r="X50" s="180">
        <v>4</v>
      </c>
      <c r="AA50" s="8" t="s">
        <v>358</v>
      </c>
    </row>
    <row r="51" spans="2:27" ht="16.5" thickBot="1">
      <c r="B51" s="769" t="s">
        <v>22</v>
      </c>
      <c r="C51" s="770"/>
      <c r="D51" s="770"/>
      <c r="E51" s="771"/>
      <c r="F51" s="772">
        <f t="shared" ref="F51:L51" si="4">SUM(F43:F50)</f>
        <v>272</v>
      </c>
      <c r="G51" s="89">
        <f>SUM(G43:G50)</f>
        <v>16</v>
      </c>
      <c r="H51" s="89">
        <f t="shared" si="4"/>
        <v>0</v>
      </c>
      <c r="I51" s="89">
        <f t="shared" si="4"/>
        <v>0</v>
      </c>
      <c r="J51" s="89">
        <f t="shared" si="4"/>
        <v>0</v>
      </c>
      <c r="K51" s="89">
        <f>SUM(K43:K50)</f>
        <v>256</v>
      </c>
      <c r="L51" s="89">
        <f t="shared" si="4"/>
        <v>0</v>
      </c>
      <c r="M51" s="772"/>
      <c r="N51" s="772"/>
      <c r="O51" s="772"/>
      <c r="P51" s="772">
        <f>SUM(P42:P50)</f>
        <v>44</v>
      </c>
      <c r="Q51" s="772">
        <f>SUM(Q42:Q50)</f>
        <v>20</v>
      </c>
      <c r="R51" s="772">
        <f>SUM(R42:R50)</f>
        <v>0</v>
      </c>
      <c r="S51" s="89">
        <f>SUM(S43:S50)</f>
        <v>16</v>
      </c>
      <c r="T51" s="89">
        <f>SUM(T43:T50)</f>
        <v>128</v>
      </c>
      <c r="U51" s="89">
        <f t="shared" ref="U51:X51" si="5">SUM(U43:U50)</f>
        <v>0</v>
      </c>
      <c r="V51" s="89">
        <f t="shared" si="5"/>
        <v>128</v>
      </c>
      <c r="W51" s="89">
        <f t="shared" si="5"/>
        <v>30</v>
      </c>
      <c r="X51" s="89">
        <f t="shared" si="5"/>
        <v>30</v>
      </c>
      <c r="Z51" s="34"/>
      <c r="AA51" s="34"/>
    </row>
    <row r="52" spans="2:27" ht="16.5" thickBot="1">
      <c r="B52" s="775" t="s">
        <v>35</v>
      </c>
      <c r="C52" s="776"/>
      <c r="D52" s="776"/>
      <c r="E52" s="777"/>
      <c r="F52" s="773"/>
      <c r="G52" s="723">
        <f>SUM(G51:L51)</f>
        <v>272</v>
      </c>
      <c r="H52" s="923"/>
      <c r="I52" s="923"/>
      <c r="J52" s="923"/>
      <c r="K52" s="923"/>
      <c r="L52" s="924"/>
      <c r="M52" s="773"/>
      <c r="N52" s="773"/>
      <c r="O52" s="773"/>
      <c r="P52" s="774"/>
      <c r="Q52" s="774"/>
      <c r="R52" s="774"/>
      <c r="S52" s="748">
        <f>SUM(S51:T51)</f>
        <v>144</v>
      </c>
      <c r="T52" s="750"/>
      <c r="U52" s="748">
        <f>SUM(U51:V51)</f>
        <v>128</v>
      </c>
      <c r="V52" s="750"/>
      <c r="W52" s="723" t="s">
        <v>23</v>
      </c>
      <c r="X52" s="724"/>
    </row>
    <row r="53" spans="2:27" ht="16.5" thickBot="1">
      <c r="B53" s="778"/>
      <c r="C53" s="779"/>
      <c r="D53" s="779"/>
      <c r="E53" s="780"/>
      <c r="F53" s="774"/>
      <c r="G53" s="925"/>
      <c r="H53" s="926"/>
      <c r="I53" s="926"/>
      <c r="J53" s="926"/>
      <c r="K53" s="926"/>
      <c r="L53" s="927"/>
      <c r="M53" s="774"/>
      <c r="N53" s="774"/>
      <c r="O53" s="774"/>
      <c r="P53" s="748">
        <f>SUM(P51:R52)</f>
        <v>64</v>
      </c>
      <c r="Q53" s="749"/>
      <c r="R53" s="750"/>
      <c r="S53" s="748">
        <f>SUM(S52:V52)</f>
        <v>272</v>
      </c>
      <c r="T53" s="749"/>
      <c r="U53" s="749"/>
      <c r="V53" s="750"/>
      <c r="W53" s="727">
        <f>SUM(W51:X51)</f>
        <v>60</v>
      </c>
      <c r="X53" s="728"/>
    </row>
    <row r="55" spans="2:27" ht="260.45" customHeight="1"/>
    <row r="56" spans="2:27" ht="18.75">
      <c r="B56" s="161"/>
      <c r="C56" s="81" t="s">
        <v>24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</row>
    <row r="57" spans="2:27" ht="18.75">
      <c r="B57" s="161"/>
      <c r="C57" s="81" t="s">
        <v>25</v>
      </c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</row>
    <row r="58" spans="2:27" ht="18.75" customHeight="1">
      <c r="B58" s="161"/>
      <c r="C58" s="81" t="s">
        <v>26</v>
      </c>
      <c r="D58" s="806" t="s">
        <v>319</v>
      </c>
      <c r="E58" s="890"/>
      <c r="F58" s="890"/>
      <c r="G58" s="890"/>
      <c r="H58" s="890"/>
      <c r="I58" s="890"/>
      <c r="J58" s="890"/>
      <c r="K58" s="890"/>
      <c r="L58" s="890"/>
      <c r="M58" s="890"/>
      <c r="N58" s="890"/>
      <c r="O58" s="890"/>
      <c r="P58" s="890"/>
      <c r="Q58" s="890"/>
      <c r="R58" s="890"/>
    </row>
    <row r="59" spans="2:27" ht="18.75">
      <c r="B59" s="161"/>
      <c r="C59" s="81" t="s">
        <v>317</v>
      </c>
      <c r="D59" s="806" t="s">
        <v>359</v>
      </c>
      <c r="E59" s="890"/>
      <c r="F59" s="890"/>
      <c r="G59" s="890"/>
      <c r="H59" s="890"/>
      <c r="I59" s="890"/>
      <c r="J59" s="890"/>
      <c r="K59" s="890"/>
      <c r="L59" s="890"/>
      <c r="M59" s="890"/>
      <c r="N59" s="890"/>
      <c r="O59" s="890"/>
      <c r="P59" s="890"/>
      <c r="Q59" s="890"/>
      <c r="R59" s="890"/>
    </row>
    <row r="60" spans="2:27" ht="19.5" thickBot="1">
      <c r="B60" s="161"/>
      <c r="C60" s="81" t="s">
        <v>354</v>
      </c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</row>
    <row r="61" spans="2:27">
      <c r="B61" s="891" t="s">
        <v>94</v>
      </c>
      <c r="C61" s="891" t="s">
        <v>95</v>
      </c>
      <c r="D61" s="894" t="s">
        <v>28</v>
      </c>
      <c r="E61" s="895"/>
      <c r="F61" s="900" t="s">
        <v>93</v>
      </c>
      <c r="G61" s="901"/>
      <c r="H61" s="901"/>
      <c r="I61" s="901"/>
      <c r="J61" s="901"/>
      <c r="K61" s="901"/>
      <c r="L61" s="901"/>
      <c r="M61" s="901"/>
      <c r="N61" s="901"/>
      <c r="O61" s="902"/>
      <c r="P61" s="900" t="s">
        <v>92</v>
      </c>
      <c r="Q61" s="909"/>
      <c r="R61" s="910"/>
    </row>
    <row r="62" spans="2:27">
      <c r="B62" s="892"/>
      <c r="C62" s="892"/>
      <c r="D62" s="896"/>
      <c r="E62" s="897"/>
      <c r="F62" s="903"/>
      <c r="G62" s="904"/>
      <c r="H62" s="904"/>
      <c r="I62" s="904"/>
      <c r="J62" s="904"/>
      <c r="K62" s="904"/>
      <c r="L62" s="904"/>
      <c r="M62" s="904"/>
      <c r="N62" s="904"/>
      <c r="O62" s="905"/>
      <c r="P62" s="911"/>
      <c r="Q62" s="912"/>
      <c r="R62" s="913"/>
    </row>
    <row r="63" spans="2:27" ht="16.5" thickBot="1">
      <c r="B63" s="892"/>
      <c r="C63" s="892"/>
      <c r="D63" s="898"/>
      <c r="E63" s="899"/>
      <c r="F63" s="906"/>
      <c r="G63" s="907"/>
      <c r="H63" s="907"/>
      <c r="I63" s="907"/>
      <c r="J63" s="907"/>
      <c r="K63" s="907"/>
      <c r="L63" s="907"/>
      <c r="M63" s="907"/>
      <c r="N63" s="907"/>
      <c r="O63" s="908"/>
      <c r="P63" s="914"/>
      <c r="Q63" s="915"/>
      <c r="R63" s="916"/>
    </row>
    <row r="64" spans="2:27" ht="16.5" thickBot="1">
      <c r="B64" s="892"/>
      <c r="C64" s="892"/>
      <c r="D64" s="875" t="s">
        <v>16</v>
      </c>
      <c r="E64" s="875" t="s">
        <v>17</v>
      </c>
      <c r="F64" s="745" t="s">
        <v>2</v>
      </c>
      <c r="G64" s="917" t="s">
        <v>90</v>
      </c>
      <c r="H64" s="918"/>
      <c r="I64" s="918"/>
      <c r="J64" s="918"/>
      <c r="K64" s="918"/>
      <c r="L64" s="919"/>
      <c r="M64" s="917" t="s">
        <v>91</v>
      </c>
      <c r="N64" s="918"/>
      <c r="O64" s="919"/>
      <c r="P64" s="875" t="s">
        <v>3</v>
      </c>
      <c r="Q64" s="875" t="s">
        <v>4</v>
      </c>
      <c r="R64" s="875" t="s">
        <v>5</v>
      </c>
    </row>
    <row r="65" spans="2:18">
      <c r="B65" s="892"/>
      <c r="C65" s="892"/>
      <c r="D65" s="876"/>
      <c r="E65" s="876"/>
      <c r="F65" s="746"/>
      <c r="G65" s="875" t="s">
        <v>7</v>
      </c>
      <c r="H65" s="875" t="s">
        <v>8</v>
      </c>
      <c r="I65" s="875" t="s">
        <v>9</v>
      </c>
      <c r="J65" s="875" t="s">
        <v>10</v>
      </c>
      <c r="K65" s="875" t="s">
        <v>11</v>
      </c>
      <c r="L65" s="875" t="s">
        <v>12</v>
      </c>
      <c r="M65" s="875" t="s">
        <v>3</v>
      </c>
      <c r="N65" s="875" t="s">
        <v>4</v>
      </c>
      <c r="O65" s="875" t="s">
        <v>5</v>
      </c>
      <c r="P65" s="876"/>
      <c r="Q65" s="876"/>
      <c r="R65" s="876"/>
    </row>
    <row r="66" spans="2:18">
      <c r="B66" s="892"/>
      <c r="C66" s="892"/>
      <c r="D66" s="876"/>
      <c r="E66" s="876"/>
      <c r="F66" s="746"/>
      <c r="G66" s="876"/>
      <c r="H66" s="876"/>
      <c r="I66" s="876"/>
      <c r="J66" s="876"/>
      <c r="K66" s="876"/>
      <c r="L66" s="876"/>
      <c r="M66" s="876"/>
      <c r="N66" s="876"/>
      <c r="O66" s="876"/>
      <c r="P66" s="876"/>
      <c r="Q66" s="876"/>
      <c r="R66" s="876"/>
    </row>
    <row r="67" spans="2:18">
      <c r="B67" s="892"/>
      <c r="C67" s="892"/>
      <c r="D67" s="876"/>
      <c r="E67" s="876"/>
      <c r="F67" s="746"/>
      <c r="G67" s="876"/>
      <c r="H67" s="876"/>
      <c r="I67" s="876"/>
      <c r="J67" s="876"/>
      <c r="K67" s="876"/>
      <c r="L67" s="876"/>
      <c r="M67" s="876"/>
      <c r="N67" s="876"/>
      <c r="O67" s="876"/>
      <c r="P67" s="876"/>
      <c r="Q67" s="876"/>
      <c r="R67" s="876"/>
    </row>
    <row r="68" spans="2:18">
      <c r="B68" s="892"/>
      <c r="C68" s="892"/>
      <c r="D68" s="876"/>
      <c r="E68" s="876"/>
      <c r="F68" s="746"/>
      <c r="G68" s="876"/>
      <c r="H68" s="876"/>
      <c r="I68" s="876"/>
      <c r="J68" s="876"/>
      <c r="K68" s="876"/>
      <c r="L68" s="876"/>
      <c r="M68" s="876"/>
      <c r="N68" s="876"/>
      <c r="O68" s="876"/>
      <c r="P68" s="876"/>
      <c r="Q68" s="876"/>
      <c r="R68" s="876"/>
    </row>
    <row r="69" spans="2:18" ht="16.5" thickBot="1">
      <c r="B69" s="893"/>
      <c r="C69" s="893"/>
      <c r="D69" s="877"/>
      <c r="E69" s="877"/>
      <c r="F69" s="747"/>
      <c r="G69" s="877"/>
      <c r="H69" s="877"/>
      <c r="I69" s="877"/>
      <c r="J69" s="877"/>
      <c r="K69" s="877"/>
      <c r="L69" s="877"/>
      <c r="M69" s="877"/>
      <c r="N69" s="877"/>
      <c r="O69" s="877"/>
      <c r="P69" s="877"/>
      <c r="Q69" s="877"/>
      <c r="R69" s="877"/>
    </row>
    <row r="70" spans="2:18" ht="16.5" thickBot="1">
      <c r="B70" s="162">
        <v>1</v>
      </c>
      <c r="C70" s="158" t="s">
        <v>154</v>
      </c>
      <c r="D70" s="13" t="s">
        <v>21</v>
      </c>
      <c r="E70" s="12">
        <v>2</v>
      </c>
      <c r="F70" s="13">
        <f t="shared" ref="F70:F77" si="6">SUM(G70:L70)</f>
        <v>18</v>
      </c>
      <c r="G70" s="14"/>
      <c r="H70" s="14"/>
      <c r="I70" s="14"/>
      <c r="J70" s="14"/>
      <c r="K70" s="14">
        <v>18</v>
      </c>
      <c r="L70" s="15"/>
      <c r="M70" s="14"/>
      <c r="N70" s="14" t="s">
        <v>56</v>
      </c>
      <c r="O70" s="15"/>
      <c r="P70" s="14"/>
      <c r="Q70" s="14">
        <v>4</v>
      </c>
      <c r="R70" s="15"/>
    </row>
    <row r="71" spans="2:18" ht="16.5" thickBot="1">
      <c r="B71" s="162">
        <v>2</v>
      </c>
      <c r="C71" s="158" t="s">
        <v>155</v>
      </c>
      <c r="D71" s="13" t="s">
        <v>21</v>
      </c>
      <c r="E71" s="13">
        <v>2</v>
      </c>
      <c r="F71" s="13">
        <f t="shared" si="6"/>
        <v>18</v>
      </c>
      <c r="G71" s="14"/>
      <c r="H71" s="14"/>
      <c r="I71" s="14"/>
      <c r="J71" s="14"/>
      <c r="K71" s="14">
        <v>18</v>
      </c>
      <c r="L71" s="15"/>
      <c r="M71" s="14"/>
      <c r="N71" s="14" t="s">
        <v>56</v>
      </c>
      <c r="O71" s="15"/>
      <c r="P71" s="14"/>
      <c r="Q71" s="14">
        <v>4</v>
      </c>
      <c r="R71" s="15"/>
    </row>
    <row r="72" spans="2:18" ht="16.5" thickBot="1">
      <c r="B72" s="162">
        <v>3</v>
      </c>
      <c r="C72" s="158" t="s">
        <v>156</v>
      </c>
      <c r="D72" s="13" t="s">
        <v>21</v>
      </c>
      <c r="E72" s="13">
        <v>2</v>
      </c>
      <c r="F72" s="13">
        <f t="shared" si="6"/>
        <v>18</v>
      </c>
      <c r="G72" s="14"/>
      <c r="H72" s="14"/>
      <c r="I72" s="14"/>
      <c r="J72" s="14"/>
      <c r="K72" s="14">
        <v>18</v>
      </c>
      <c r="L72" s="15"/>
      <c r="M72" s="14"/>
      <c r="N72" s="14" t="s">
        <v>56</v>
      </c>
      <c r="O72" s="15"/>
      <c r="P72" s="14"/>
      <c r="Q72" s="14">
        <v>4</v>
      </c>
      <c r="R72" s="15"/>
    </row>
    <row r="73" spans="2:18" ht="16.5" thickBot="1">
      <c r="B73" s="162">
        <v>4</v>
      </c>
      <c r="C73" s="158" t="s">
        <v>154</v>
      </c>
      <c r="D73" s="13" t="s">
        <v>21</v>
      </c>
      <c r="E73" s="13">
        <v>3</v>
      </c>
      <c r="F73" s="13">
        <f t="shared" si="6"/>
        <v>18</v>
      </c>
      <c r="G73" s="14"/>
      <c r="H73" s="14"/>
      <c r="I73" s="14"/>
      <c r="J73" s="14"/>
      <c r="K73" s="14">
        <v>18</v>
      </c>
      <c r="L73" s="15"/>
      <c r="M73" s="14"/>
      <c r="N73" s="14" t="s">
        <v>56</v>
      </c>
      <c r="O73" s="15"/>
      <c r="P73" s="14"/>
      <c r="Q73" s="14">
        <v>4</v>
      </c>
      <c r="R73" s="15"/>
    </row>
    <row r="74" spans="2:18" ht="16.5" thickBot="1">
      <c r="B74" s="162">
        <v>5</v>
      </c>
      <c r="C74" s="158" t="s">
        <v>155</v>
      </c>
      <c r="D74" s="13" t="s">
        <v>21</v>
      </c>
      <c r="E74" s="13">
        <v>3</v>
      </c>
      <c r="F74" s="13">
        <f t="shared" si="6"/>
        <v>18</v>
      </c>
      <c r="G74" s="14"/>
      <c r="H74" s="14"/>
      <c r="I74" s="14"/>
      <c r="J74" s="14"/>
      <c r="K74" s="14">
        <v>18</v>
      </c>
      <c r="L74" s="15"/>
      <c r="M74" s="14"/>
      <c r="N74" s="14" t="s">
        <v>56</v>
      </c>
      <c r="O74" s="15"/>
      <c r="P74" s="14"/>
      <c r="Q74" s="14">
        <v>4</v>
      </c>
      <c r="R74" s="15"/>
    </row>
    <row r="75" spans="2:18" ht="16.5" thickBot="1">
      <c r="B75" s="162">
        <v>6</v>
      </c>
      <c r="C75" s="158" t="s">
        <v>156</v>
      </c>
      <c r="D75" s="13" t="s">
        <v>21</v>
      </c>
      <c r="E75" s="13">
        <v>3</v>
      </c>
      <c r="F75" s="13">
        <f t="shared" si="6"/>
        <v>18</v>
      </c>
      <c r="G75" s="14"/>
      <c r="H75" s="14"/>
      <c r="I75" s="14"/>
      <c r="J75" s="14"/>
      <c r="K75" s="14">
        <v>18</v>
      </c>
      <c r="L75" s="15"/>
      <c r="M75" s="14"/>
      <c r="N75" s="14" t="s">
        <v>56</v>
      </c>
      <c r="O75" s="15"/>
      <c r="P75" s="14"/>
      <c r="Q75" s="14">
        <v>4</v>
      </c>
      <c r="R75" s="15"/>
    </row>
    <row r="76" spans="2:18" ht="16.5" thickBot="1">
      <c r="B76" s="162">
        <v>7</v>
      </c>
      <c r="C76" s="158" t="s">
        <v>157</v>
      </c>
      <c r="D76" s="13" t="s">
        <v>21</v>
      </c>
      <c r="E76" s="13">
        <v>4</v>
      </c>
      <c r="F76" s="13">
        <f t="shared" si="6"/>
        <v>18</v>
      </c>
      <c r="G76" s="14"/>
      <c r="H76" s="14"/>
      <c r="I76" s="14"/>
      <c r="J76" s="14"/>
      <c r="K76" s="14">
        <v>18</v>
      </c>
      <c r="L76" s="15"/>
      <c r="M76" s="14"/>
      <c r="N76" s="14" t="s">
        <v>56</v>
      </c>
      <c r="O76" s="15"/>
      <c r="P76" s="14"/>
      <c r="Q76" s="14">
        <v>4</v>
      </c>
      <c r="R76" s="15"/>
    </row>
    <row r="77" spans="2:18" ht="16.5" thickBot="1">
      <c r="B77" s="162">
        <v>8</v>
      </c>
      <c r="C77" s="158" t="s">
        <v>158</v>
      </c>
      <c r="D77" s="13" t="s">
        <v>21</v>
      </c>
      <c r="E77" s="13">
        <v>4</v>
      </c>
      <c r="F77" s="13">
        <f t="shared" si="6"/>
        <v>18</v>
      </c>
      <c r="G77" s="14"/>
      <c r="H77" s="14"/>
      <c r="I77" s="14"/>
      <c r="J77" s="14"/>
      <c r="K77" s="14">
        <v>18</v>
      </c>
      <c r="L77" s="15"/>
      <c r="M77" s="14"/>
      <c r="N77" s="14" t="s">
        <v>56</v>
      </c>
      <c r="O77" s="15"/>
      <c r="P77" s="14"/>
      <c r="Q77" s="14">
        <v>4</v>
      </c>
      <c r="R77" s="15"/>
    </row>
    <row r="78" spans="2:18" ht="16.5" thickBot="1">
      <c r="B78" s="920"/>
      <c r="C78" s="921"/>
      <c r="D78" s="921"/>
      <c r="E78" s="922"/>
      <c r="F78" s="833">
        <f>SUM(F70:F77)</f>
        <v>144</v>
      </c>
      <c r="G78" s="9">
        <f>SUM(G70:G77)</f>
        <v>0</v>
      </c>
      <c r="H78" s="9">
        <f t="shared" ref="H78:L78" si="7">SUM(H70:H77)</f>
        <v>0</v>
      </c>
      <c r="I78" s="9">
        <f t="shared" si="7"/>
        <v>0</v>
      </c>
      <c r="J78" s="9">
        <f t="shared" si="7"/>
        <v>0</v>
      </c>
      <c r="K78" s="9">
        <f t="shared" si="7"/>
        <v>144</v>
      </c>
      <c r="L78" s="9">
        <f t="shared" si="7"/>
        <v>0</v>
      </c>
      <c r="M78" s="833"/>
      <c r="N78" s="833"/>
      <c r="O78" s="833"/>
      <c r="P78" s="159">
        <f>SUM(P70:P77)</f>
        <v>0</v>
      </c>
      <c r="Q78" s="159">
        <f>SUM(Q70:Q77)</f>
        <v>32</v>
      </c>
      <c r="R78" s="159">
        <f t="shared" ref="R78" si="8">SUM(R70:R77)</f>
        <v>0</v>
      </c>
    </row>
    <row r="79" spans="2:18" ht="16.5" thickBot="1">
      <c r="B79" s="884" t="s">
        <v>35</v>
      </c>
      <c r="C79" s="885"/>
      <c r="D79" s="885"/>
      <c r="E79" s="886"/>
      <c r="F79" s="834"/>
      <c r="G79" s="839"/>
      <c r="H79" s="841">
        <f>SUM(G78:L78)</f>
        <v>144</v>
      </c>
      <c r="I79" s="842"/>
      <c r="J79" s="842"/>
      <c r="K79" s="842"/>
      <c r="L79" s="843"/>
      <c r="M79" s="834"/>
      <c r="N79" s="834"/>
      <c r="O79" s="834"/>
      <c r="P79" s="160"/>
      <c r="Q79" s="160"/>
      <c r="R79" s="160"/>
    </row>
    <row r="80" spans="2:18" ht="16.5" thickBot="1">
      <c r="B80" s="887"/>
      <c r="C80" s="888"/>
      <c r="D80" s="888"/>
      <c r="E80" s="889"/>
      <c r="F80" s="835"/>
      <c r="G80" s="840"/>
      <c r="H80" s="844"/>
      <c r="I80" s="845"/>
      <c r="J80" s="845"/>
      <c r="K80" s="845"/>
      <c r="L80" s="846"/>
      <c r="M80" s="835"/>
      <c r="N80" s="835"/>
      <c r="O80" s="835"/>
      <c r="P80" s="740">
        <f>SUM(P78:R79)</f>
        <v>32</v>
      </c>
      <c r="Q80" s="751"/>
      <c r="R80" s="741"/>
    </row>
    <row r="81" spans="2:18" ht="13.5" customHeight="1"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</row>
    <row r="82" spans="2:18" ht="258" customHeight="1"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</row>
    <row r="83" spans="2:18" ht="19.5" customHeight="1">
      <c r="B83" s="161"/>
      <c r="C83" s="81" t="s">
        <v>24</v>
      </c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</row>
    <row r="84" spans="2:18" ht="18.75">
      <c r="B84" s="161"/>
      <c r="C84" s="81" t="s">
        <v>25</v>
      </c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</row>
    <row r="85" spans="2:18" ht="16.5" customHeight="1">
      <c r="B85" s="161"/>
      <c r="C85" s="81" t="s">
        <v>26</v>
      </c>
      <c r="D85" s="806" t="s">
        <v>319</v>
      </c>
      <c r="E85" s="890"/>
      <c r="F85" s="890"/>
      <c r="G85" s="890"/>
      <c r="H85" s="890"/>
      <c r="I85" s="890"/>
      <c r="J85" s="890"/>
      <c r="K85" s="890"/>
      <c r="L85" s="890"/>
      <c r="M85" s="890"/>
      <c r="N85" s="890"/>
      <c r="O85" s="890"/>
      <c r="P85" s="890"/>
      <c r="Q85" s="890"/>
      <c r="R85" s="890"/>
    </row>
    <row r="86" spans="2:18" ht="16.5" customHeight="1">
      <c r="B86" s="161"/>
      <c r="C86" s="81" t="s">
        <v>317</v>
      </c>
      <c r="D86" s="806" t="s">
        <v>359</v>
      </c>
      <c r="E86" s="890"/>
      <c r="F86" s="890"/>
      <c r="G86" s="890"/>
      <c r="H86" s="890"/>
      <c r="I86" s="890"/>
      <c r="J86" s="890"/>
      <c r="K86" s="890"/>
      <c r="L86" s="890"/>
      <c r="M86" s="890"/>
      <c r="N86" s="890"/>
      <c r="O86" s="890"/>
      <c r="P86" s="890"/>
      <c r="Q86" s="890"/>
      <c r="R86" s="890"/>
    </row>
    <row r="87" spans="2:18" ht="19.5" thickBot="1">
      <c r="B87" s="161"/>
      <c r="C87" s="81" t="s">
        <v>355</v>
      </c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</row>
    <row r="88" spans="2:18" ht="15.75" customHeight="1">
      <c r="B88" s="891" t="s">
        <v>94</v>
      </c>
      <c r="C88" s="891" t="s">
        <v>95</v>
      </c>
      <c r="D88" s="894" t="s">
        <v>28</v>
      </c>
      <c r="E88" s="895"/>
      <c r="F88" s="900" t="s">
        <v>93</v>
      </c>
      <c r="G88" s="901"/>
      <c r="H88" s="901"/>
      <c r="I88" s="901"/>
      <c r="J88" s="901"/>
      <c r="K88" s="901"/>
      <c r="L88" s="901"/>
      <c r="M88" s="901"/>
      <c r="N88" s="901"/>
      <c r="O88" s="902"/>
      <c r="P88" s="900" t="s">
        <v>92</v>
      </c>
      <c r="Q88" s="909"/>
      <c r="R88" s="910"/>
    </row>
    <row r="89" spans="2:18" ht="15.75" customHeight="1">
      <c r="B89" s="892"/>
      <c r="C89" s="892"/>
      <c r="D89" s="896"/>
      <c r="E89" s="897"/>
      <c r="F89" s="903"/>
      <c r="G89" s="904"/>
      <c r="H89" s="904"/>
      <c r="I89" s="904"/>
      <c r="J89" s="904"/>
      <c r="K89" s="904"/>
      <c r="L89" s="904"/>
      <c r="M89" s="904"/>
      <c r="N89" s="904"/>
      <c r="O89" s="905"/>
      <c r="P89" s="911"/>
      <c r="Q89" s="912"/>
      <c r="R89" s="913"/>
    </row>
    <row r="90" spans="2:18" ht="16.5" customHeight="1" thickBot="1">
      <c r="B90" s="892"/>
      <c r="C90" s="892"/>
      <c r="D90" s="898"/>
      <c r="E90" s="899"/>
      <c r="F90" s="906"/>
      <c r="G90" s="907"/>
      <c r="H90" s="907"/>
      <c r="I90" s="907"/>
      <c r="J90" s="907"/>
      <c r="K90" s="907"/>
      <c r="L90" s="907"/>
      <c r="M90" s="907"/>
      <c r="N90" s="907"/>
      <c r="O90" s="908"/>
      <c r="P90" s="914"/>
      <c r="Q90" s="915"/>
      <c r="R90" s="916"/>
    </row>
    <row r="91" spans="2:18" ht="16.5" customHeight="1" thickBot="1">
      <c r="B91" s="892"/>
      <c r="C91" s="892"/>
      <c r="D91" s="875" t="s">
        <v>16</v>
      </c>
      <c r="E91" s="875" t="s">
        <v>17</v>
      </c>
      <c r="F91" s="745" t="s">
        <v>2</v>
      </c>
      <c r="G91" s="917" t="s">
        <v>90</v>
      </c>
      <c r="H91" s="918"/>
      <c r="I91" s="918"/>
      <c r="J91" s="918"/>
      <c r="K91" s="918"/>
      <c r="L91" s="919"/>
      <c r="M91" s="917" t="s">
        <v>91</v>
      </c>
      <c r="N91" s="918"/>
      <c r="O91" s="919"/>
      <c r="P91" s="875" t="s">
        <v>3</v>
      </c>
      <c r="Q91" s="875" t="s">
        <v>4</v>
      </c>
      <c r="R91" s="875" t="s">
        <v>5</v>
      </c>
    </row>
    <row r="92" spans="2:18" ht="15.75" customHeight="1">
      <c r="B92" s="892"/>
      <c r="C92" s="892"/>
      <c r="D92" s="876"/>
      <c r="E92" s="876"/>
      <c r="F92" s="746"/>
      <c r="G92" s="875" t="s">
        <v>7</v>
      </c>
      <c r="H92" s="875" t="s">
        <v>8</v>
      </c>
      <c r="I92" s="875" t="s">
        <v>9</v>
      </c>
      <c r="J92" s="875" t="s">
        <v>10</v>
      </c>
      <c r="K92" s="875" t="s">
        <v>11</v>
      </c>
      <c r="L92" s="875" t="s">
        <v>12</v>
      </c>
      <c r="M92" s="875" t="s">
        <v>3</v>
      </c>
      <c r="N92" s="875" t="s">
        <v>4</v>
      </c>
      <c r="O92" s="875" t="s">
        <v>5</v>
      </c>
      <c r="P92" s="876"/>
      <c r="Q92" s="876"/>
      <c r="R92" s="876"/>
    </row>
    <row r="93" spans="2:18" ht="15.75" customHeight="1">
      <c r="B93" s="892"/>
      <c r="C93" s="892"/>
      <c r="D93" s="876"/>
      <c r="E93" s="876"/>
      <c r="F93" s="746"/>
      <c r="G93" s="876"/>
      <c r="H93" s="876"/>
      <c r="I93" s="876"/>
      <c r="J93" s="876"/>
      <c r="K93" s="876"/>
      <c r="L93" s="876"/>
      <c r="M93" s="876"/>
      <c r="N93" s="876"/>
      <c r="O93" s="876"/>
      <c r="P93" s="876"/>
      <c r="Q93" s="876"/>
      <c r="R93" s="876"/>
    </row>
    <row r="94" spans="2:18" ht="15.75" customHeight="1">
      <c r="B94" s="892"/>
      <c r="C94" s="892"/>
      <c r="D94" s="876"/>
      <c r="E94" s="876"/>
      <c r="F94" s="746"/>
      <c r="G94" s="876"/>
      <c r="H94" s="876"/>
      <c r="I94" s="876"/>
      <c r="J94" s="876"/>
      <c r="K94" s="876"/>
      <c r="L94" s="876"/>
      <c r="M94" s="876"/>
      <c r="N94" s="876"/>
      <c r="O94" s="876"/>
      <c r="P94" s="876"/>
      <c r="Q94" s="876"/>
      <c r="R94" s="876"/>
    </row>
    <row r="95" spans="2:18" ht="15.75" customHeight="1">
      <c r="B95" s="892"/>
      <c r="C95" s="892"/>
      <c r="D95" s="876"/>
      <c r="E95" s="876"/>
      <c r="F95" s="746"/>
      <c r="G95" s="876"/>
      <c r="H95" s="876"/>
      <c r="I95" s="876"/>
      <c r="J95" s="876"/>
      <c r="K95" s="876"/>
      <c r="L95" s="876"/>
      <c r="M95" s="876"/>
      <c r="N95" s="876"/>
      <c r="O95" s="876"/>
      <c r="P95" s="876"/>
      <c r="Q95" s="876"/>
      <c r="R95" s="876"/>
    </row>
    <row r="96" spans="2:18" ht="16.5" customHeight="1" thickBot="1">
      <c r="B96" s="893"/>
      <c r="C96" s="893"/>
      <c r="D96" s="877"/>
      <c r="E96" s="877"/>
      <c r="F96" s="747"/>
      <c r="G96" s="877"/>
      <c r="H96" s="877"/>
      <c r="I96" s="877"/>
      <c r="J96" s="877"/>
      <c r="K96" s="877"/>
      <c r="L96" s="877"/>
      <c r="M96" s="877"/>
      <c r="N96" s="877"/>
      <c r="O96" s="877"/>
      <c r="P96" s="877"/>
      <c r="Q96" s="877"/>
      <c r="R96" s="877"/>
    </row>
    <row r="97" spans="2:18" ht="16.5" thickBot="1">
      <c r="B97" s="162">
        <v>1</v>
      </c>
      <c r="C97" s="158" t="s">
        <v>159</v>
      </c>
      <c r="D97" s="13" t="s">
        <v>21</v>
      </c>
      <c r="E97" s="12">
        <v>2</v>
      </c>
      <c r="F97" s="13">
        <f t="shared" ref="F97:F104" si="9">SUM(G97:L97)</f>
        <v>18</v>
      </c>
      <c r="G97" s="14"/>
      <c r="H97" s="14"/>
      <c r="I97" s="14"/>
      <c r="J97" s="14"/>
      <c r="K97" s="14">
        <v>18</v>
      </c>
      <c r="L97" s="15"/>
      <c r="M97" s="14"/>
      <c r="N97" s="14" t="s">
        <v>56</v>
      </c>
      <c r="O97" s="15"/>
      <c r="P97" s="14"/>
      <c r="Q97" s="14">
        <v>4</v>
      </c>
      <c r="R97" s="15"/>
    </row>
    <row r="98" spans="2:18" ht="16.5" thickBot="1">
      <c r="B98" s="162">
        <v>2</v>
      </c>
      <c r="C98" s="158" t="s">
        <v>160</v>
      </c>
      <c r="D98" s="13" t="s">
        <v>21</v>
      </c>
      <c r="E98" s="13">
        <v>2</v>
      </c>
      <c r="F98" s="13">
        <f t="shared" si="9"/>
        <v>18</v>
      </c>
      <c r="G98" s="14"/>
      <c r="H98" s="14"/>
      <c r="I98" s="14"/>
      <c r="J98" s="14"/>
      <c r="K98" s="14">
        <v>18</v>
      </c>
      <c r="L98" s="15"/>
      <c r="M98" s="14"/>
      <c r="N98" s="14" t="s">
        <v>56</v>
      </c>
      <c r="O98" s="15"/>
      <c r="P98" s="14"/>
      <c r="Q98" s="14">
        <v>4</v>
      </c>
      <c r="R98" s="15"/>
    </row>
    <row r="99" spans="2:18" ht="16.5" thickBot="1">
      <c r="B99" s="162">
        <v>3</v>
      </c>
      <c r="C99" s="158" t="s">
        <v>161</v>
      </c>
      <c r="D99" s="13" t="s">
        <v>21</v>
      </c>
      <c r="E99" s="13">
        <v>2</v>
      </c>
      <c r="F99" s="13">
        <f t="shared" si="9"/>
        <v>18</v>
      </c>
      <c r="G99" s="14"/>
      <c r="H99" s="14"/>
      <c r="I99" s="14"/>
      <c r="J99" s="14"/>
      <c r="K99" s="14">
        <v>18</v>
      </c>
      <c r="L99" s="15"/>
      <c r="M99" s="14"/>
      <c r="N99" s="14" t="s">
        <v>56</v>
      </c>
      <c r="O99" s="15"/>
      <c r="P99" s="14"/>
      <c r="Q99" s="14">
        <v>4</v>
      </c>
      <c r="R99" s="15"/>
    </row>
    <row r="100" spans="2:18" ht="16.5" thickBot="1">
      <c r="B100" s="162">
        <v>4</v>
      </c>
      <c r="C100" s="158" t="s">
        <v>162</v>
      </c>
      <c r="D100" s="13" t="s">
        <v>21</v>
      </c>
      <c r="E100" s="13">
        <v>3</v>
      </c>
      <c r="F100" s="13">
        <f t="shared" si="9"/>
        <v>18</v>
      </c>
      <c r="G100" s="14"/>
      <c r="H100" s="14"/>
      <c r="I100" s="14"/>
      <c r="J100" s="14"/>
      <c r="K100" s="14">
        <v>18</v>
      </c>
      <c r="L100" s="15"/>
      <c r="M100" s="14"/>
      <c r="N100" s="14" t="s">
        <v>56</v>
      </c>
      <c r="O100" s="15"/>
      <c r="P100" s="14"/>
      <c r="Q100" s="14">
        <v>4</v>
      </c>
      <c r="R100" s="15"/>
    </row>
    <row r="101" spans="2:18" ht="30" customHeight="1" thickBot="1">
      <c r="B101" s="162">
        <v>5</v>
      </c>
      <c r="C101" s="158" t="s">
        <v>163</v>
      </c>
      <c r="D101" s="13" t="s">
        <v>21</v>
      </c>
      <c r="E101" s="13">
        <v>3</v>
      </c>
      <c r="F101" s="13">
        <f t="shared" si="9"/>
        <v>18</v>
      </c>
      <c r="G101" s="14"/>
      <c r="H101" s="14"/>
      <c r="I101" s="14"/>
      <c r="J101" s="14"/>
      <c r="K101" s="14">
        <v>18</v>
      </c>
      <c r="L101" s="15"/>
      <c r="M101" s="14"/>
      <c r="N101" s="14" t="s">
        <v>56</v>
      </c>
      <c r="O101" s="15"/>
      <c r="P101" s="14"/>
      <c r="Q101" s="14">
        <v>4</v>
      </c>
      <c r="R101" s="15"/>
    </row>
    <row r="102" spans="2:18" ht="29.45" customHeight="1" thickBot="1">
      <c r="B102" s="162">
        <v>6</v>
      </c>
      <c r="C102" s="158" t="s">
        <v>164</v>
      </c>
      <c r="D102" s="13" t="s">
        <v>21</v>
      </c>
      <c r="E102" s="13">
        <v>3</v>
      </c>
      <c r="F102" s="13">
        <f t="shared" si="9"/>
        <v>18</v>
      </c>
      <c r="G102" s="14"/>
      <c r="H102" s="14"/>
      <c r="I102" s="14"/>
      <c r="J102" s="14"/>
      <c r="K102" s="14">
        <v>18</v>
      </c>
      <c r="L102" s="15"/>
      <c r="M102" s="14"/>
      <c r="N102" s="14" t="s">
        <v>56</v>
      </c>
      <c r="O102" s="15"/>
      <c r="P102" s="14"/>
      <c r="Q102" s="14">
        <v>4</v>
      </c>
      <c r="R102" s="15"/>
    </row>
    <row r="103" spans="2:18" ht="16.5" thickBot="1">
      <c r="B103" s="162">
        <v>7</v>
      </c>
      <c r="C103" s="158" t="s">
        <v>165</v>
      </c>
      <c r="D103" s="13" t="s">
        <v>21</v>
      </c>
      <c r="E103" s="13">
        <v>4</v>
      </c>
      <c r="F103" s="13">
        <f t="shared" si="9"/>
        <v>18</v>
      </c>
      <c r="G103" s="14"/>
      <c r="H103" s="14"/>
      <c r="I103" s="14"/>
      <c r="J103" s="14"/>
      <c r="K103" s="14">
        <v>18</v>
      </c>
      <c r="L103" s="15"/>
      <c r="M103" s="14"/>
      <c r="N103" s="14" t="s">
        <v>56</v>
      </c>
      <c r="O103" s="15"/>
      <c r="P103" s="14"/>
      <c r="Q103" s="14">
        <v>4</v>
      </c>
      <c r="R103" s="15"/>
    </row>
    <row r="104" spans="2:18" ht="16.5" thickBot="1">
      <c r="B104" s="162">
        <v>8</v>
      </c>
      <c r="C104" s="158" t="s">
        <v>166</v>
      </c>
      <c r="D104" s="13" t="s">
        <v>21</v>
      </c>
      <c r="E104" s="13">
        <v>4</v>
      </c>
      <c r="F104" s="13">
        <f t="shared" si="9"/>
        <v>18</v>
      </c>
      <c r="G104" s="14"/>
      <c r="H104" s="14"/>
      <c r="I104" s="14"/>
      <c r="J104" s="14"/>
      <c r="K104" s="14">
        <v>18</v>
      </c>
      <c r="L104" s="15"/>
      <c r="M104" s="14"/>
      <c r="N104" s="14" t="s">
        <v>56</v>
      </c>
      <c r="O104" s="15"/>
      <c r="P104" s="14"/>
      <c r="Q104" s="14">
        <v>4</v>
      </c>
      <c r="R104" s="15"/>
    </row>
    <row r="105" spans="2:18" ht="16.5" thickBot="1">
      <c r="B105" s="920"/>
      <c r="C105" s="921"/>
      <c r="D105" s="921"/>
      <c r="E105" s="922"/>
      <c r="F105" s="833">
        <f>SUM(F97:F104)</f>
        <v>144</v>
      </c>
      <c r="G105" s="9">
        <f>SUM(G97:G104)</f>
        <v>0</v>
      </c>
      <c r="H105" s="9">
        <f t="shared" ref="H105:L105" si="10">SUM(H97:H104)</f>
        <v>0</v>
      </c>
      <c r="I105" s="9">
        <f t="shared" si="10"/>
        <v>0</v>
      </c>
      <c r="J105" s="9">
        <f t="shared" si="10"/>
        <v>0</v>
      </c>
      <c r="K105" s="9">
        <f t="shared" si="10"/>
        <v>144</v>
      </c>
      <c r="L105" s="9">
        <f t="shared" si="10"/>
        <v>0</v>
      </c>
      <c r="M105" s="833"/>
      <c r="N105" s="833"/>
      <c r="O105" s="833"/>
      <c r="P105" s="159">
        <f t="shared" ref="P105" si="11">SUM(P97:P104)</f>
        <v>0</v>
      </c>
      <c r="Q105" s="159">
        <f>SUM(Q97:Q104)</f>
        <v>32</v>
      </c>
      <c r="R105" s="159">
        <f t="shared" ref="R105" si="12">SUM(R97:R104)</f>
        <v>0</v>
      </c>
    </row>
    <row r="106" spans="2:18" ht="16.5" thickBot="1">
      <c r="B106" s="884" t="s">
        <v>35</v>
      </c>
      <c r="C106" s="885"/>
      <c r="D106" s="885"/>
      <c r="E106" s="886"/>
      <c r="F106" s="834"/>
      <c r="G106" s="839"/>
      <c r="H106" s="841">
        <f>SUM(G105:L105)</f>
        <v>144</v>
      </c>
      <c r="I106" s="842"/>
      <c r="J106" s="842"/>
      <c r="K106" s="842"/>
      <c r="L106" s="843"/>
      <c r="M106" s="834"/>
      <c r="N106" s="834"/>
      <c r="O106" s="834"/>
      <c r="P106" s="160"/>
      <c r="Q106" s="160"/>
      <c r="R106" s="160"/>
    </row>
    <row r="107" spans="2:18" ht="16.5" thickBot="1">
      <c r="B107" s="887"/>
      <c r="C107" s="888"/>
      <c r="D107" s="888"/>
      <c r="E107" s="889"/>
      <c r="F107" s="835"/>
      <c r="G107" s="840"/>
      <c r="H107" s="844"/>
      <c r="I107" s="845"/>
      <c r="J107" s="845"/>
      <c r="K107" s="845"/>
      <c r="L107" s="846"/>
      <c r="M107" s="835"/>
      <c r="N107" s="835"/>
      <c r="O107" s="835"/>
      <c r="P107" s="740">
        <f>SUM(P105:R106)</f>
        <v>32</v>
      </c>
      <c r="Q107" s="751"/>
      <c r="R107" s="741"/>
    </row>
    <row r="108" spans="2:18" ht="212.45" customHeight="1"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</row>
    <row r="109" spans="2:18" ht="36" customHeight="1"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</row>
    <row r="110" spans="2:18" ht="16.5">
      <c r="B110" s="161"/>
      <c r="C110" s="161" t="s">
        <v>24</v>
      </c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</row>
    <row r="111" spans="2:18" ht="16.5">
      <c r="B111" s="161"/>
      <c r="C111" s="161" t="s">
        <v>25</v>
      </c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</row>
    <row r="112" spans="2:18" ht="16.5" customHeight="1">
      <c r="B112" s="161"/>
      <c r="C112" s="161" t="s">
        <v>26</v>
      </c>
      <c r="D112" s="806" t="s">
        <v>319</v>
      </c>
      <c r="E112" s="890"/>
      <c r="F112" s="890"/>
      <c r="G112" s="890"/>
      <c r="H112" s="890"/>
      <c r="I112" s="890"/>
      <c r="J112" s="890"/>
      <c r="K112" s="890"/>
      <c r="L112" s="890"/>
      <c r="M112" s="890"/>
      <c r="N112" s="890"/>
      <c r="O112" s="890"/>
      <c r="P112" s="890"/>
      <c r="Q112" s="890"/>
      <c r="R112" s="890"/>
    </row>
    <row r="113" spans="2:18" ht="16.5" customHeight="1">
      <c r="B113" s="161"/>
      <c r="C113" s="81" t="s">
        <v>317</v>
      </c>
      <c r="D113" s="806" t="s">
        <v>359</v>
      </c>
      <c r="E113" s="890"/>
      <c r="F113" s="890"/>
      <c r="G113" s="890"/>
      <c r="H113" s="890"/>
      <c r="I113" s="890"/>
      <c r="J113" s="890"/>
      <c r="K113" s="890"/>
      <c r="L113" s="890"/>
      <c r="M113" s="890"/>
      <c r="N113" s="890"/>
      <c r="O113" s="890"/>
      <c r="P113" s="890"/>
      <c r="Q113" s="890"/>
      <c r="R113" s="890"/>
    </row>
    <row r="114" spans="2:18" ht="17.25" thickBot="1">
      <c r="B114" s="161"/>
      <c r="C114" s="161" t="s">
        <v>356</v>
      </c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</row>
    <row r="115" spans="2:18" ht="15.75" customHeight="1">
      <c r="B115" s="891" t="s">
        <v>94</v>
      </c>
      <c r="C115" s="891" t="s">
        <v>95</v>
      </c>
      <c r="D115" s="894" t="s">
        <v>28</v>
      </c>
      <c r="E115" s="895"/>
      <c r="F115" s="900" t="s">
        <v>93</v>
      </c>
      <c r="G115" s="901"/>
      <c r="H115" s="901"/>
      <c r="I115" s="901"/>
      <c r="J115" s="901"/>
      <c r="K115" s="901"/>
      <c r="L115" s="901"/>
      <c r="M115" s="901"/>
      <c r="N115" s="901"/>
      <c r="O115" s="902"/>
      <c r="P115" s="900" t="s">
        <v>92</v>
      </c>
      <c r="Q115" s="909"/>
      <c r="R115" s="910"/>
    </row>
    <row r="116" spans="2:18" ht="15.75" customHeight="1">
      <c r="B116" s="892"/>
      <c r="C116" s="892"/>
      <c r="D116" s="896"/>
      <c r="E116" s="897"/>
      <c r="F116" s="903"/>
      <c r="G116" s="904"/>
      <c r="H116" s="904"/>
      <c r="I116" s="904"/>
      <c r="J116" s="904"/>
      <c r="K116" s="904"/>
      <c r="L116" s="904"/>
      <c r="M116" s="904"/>
      <c r="N116" s="904"/>
      <c r="O116" s="905"/>
      <c r="P116" s="911"/>
      <c r="Q116" s="912"/>
      <c r="R116" s="913"/>
    </row>
    <row r="117" spans="2:18" ht="16.5" customHeight="1" thickBot="1">
      <c r="B117" s="892"/>
      <c r="C117" s="892"/>
      <c r="D117" s="898"/>
      <c r="E117" s="899"/>
      <c r="F117" s="906"/>
      <c r="G117" s="907"/>
      <c r="H117" s="907"/>
      <c r="I117" s="907"/>
      <c r="J117" s="907"/>
      <c r="K117" s="907"/>
      <c r="L117" s="907"/>
      <c r="M117" s="907"/>
      <c r="N117" s="907"/>
      <c r="O117" s="908"/>
      <c r="P117" s="914"/>
      <c r="Q117" s="915"/>
      <c r="R117" s="916"/>
    </row>
    <row r="118" spans="2:18" ht="16.5" customHeight="1" thickBot="1">
      <c r="B118" s="892"/>
      <c r="C118" s="892"/>
      <c r="D118" s="875" t="s">
        <v>16</v>
      </c>
      <c r="E118" s="875" t="s">
        <v>17</v>
      </c>
      <c r="F118" s="745" t="s">
        <v>2</v>
      </c>
      <c r="G118" s="917" t="s">
        <v>90</v>
      </c>
      <c r="H118" s="918"/>
      <c r="I118" s="918"/>
      <c r="J118" s="918"/>
      <c r="K118" s="918"/>
      <c r="L118" s="919"/>
      <c r="M118" s="917" t="s">
        <v>91</v>
      </c>
      <c r="N118" s="918"/>
      <c r="O118" s="919"/>
      <c r="P118" s="875" t="s">
        <v>3</v>
      </c>
      <c r="Q118" s="875" t="s">
        <v>4</v>
      </c>
      <c r="R118" s="875" t="s">
        <v>5</v>
      </c>
    </row>
    <row r="119" spans="2:18" ht="15.75" customHeight="1">
      <c r="B119" s="892"/>
      <c r="C119" s="892"/>
      <c r="D119" s="876"/>
      <c r="E119" s="876"/>
      <c r="F119" s="746"/>
      <c r="G119" s="875" t="s">
        <v>7</v>
      </c>
      <c r="H119" s="875" t="s">
        <v>8</v>
      </c>
      <c r="I119" s="875" t="s">
        <v>9</v>
      </c>
      <c r="J119" s="875" t="s">
        <v>10</v>
      </c>
      <c r="K119" s="875" t="s">
        <v>11</v>
      </c>
      <c r="L119" s="875" t="s">
        <v>12</v>
      </c>
      <c r="M119" s="875" t="s">
        <v>3</v>
      </c>
      <c r="N119" s="875" t="s">
        <v>4</v>
      </c>
      <c r="O119" s="875" t="s">
        <v>5</v>
      </c>
      <c r="P119" s="876"/>
      <c r="Q119" s="876"/>
      <c r="R119" s="876"/>
    </row>
    <row r="120" spans="2:18" ht="15.75" customHeight="1">
      <c r="B120" s="892"/>
      <c r="C120" s="892"/>
      <c r="D120" s="876"/>
      <c r="E120" s="876"/>
      <c r="F120" s="746"/>
      <c r="G120" s="876"/>
      <c r="H120" s="876"/>
      <c r="I120" s="876"/>
      <c r="J120" s="876"/>
      <c r="K120" s="876"/>
      <c r="L120" s="876"/>
      <c r="M120" s="876"/>
      <c r="N120" s="876"/>
      <c r="O120" s="876"/>
      <c r="P120" s="876"/>
      <c r="Q120" s="876"/>
      <c r="R120" s="876"/>
    </row>
    <row r="121" spans="2:18" ht="15.75" customHeight="1">
      <c r="B121" s="892"/>
      <c r="C121" s="892"/>
      <c r="D121" s="876"/>
      <c r="E121" s="876"/>
      <c r="F121" s="746"/>
      <c r="G121" s="876"/>
      <c r="H121" s="876"/>
      <c r="I121" s="876"/>
      <c r="J121" s="876"/>
      <c r="K121" s="876"/>
      <c r="L121" s="876"/>
      <c r="M121" s="876"/>
      <c r="N121" s="876"/>
      <c r="O121" s="876"/>
      <c r="P121" s="876"/>
      <c r="Q121" s="876"/>
      <c r="R121" s="876"/>
    </row>
    <row r="122" spans="2:18" ht="15.75" customHeight="1">
      <c r="B122" s="892"/>
      <c r="C122" s="892"/>
      <c r="D122" s="876"/>
      <c r="E122" s="876"/>
      <c r="F122" s="746"/>
      <c r="G122" s="876"/>
      <c r="H122" s="876"/>
      <c r="I122" s="876"/>
      <c r="J122" s="876"/>
      <c r="K122" s="876"/>
      <c r="L122" s="876"/>
      <c r="M122" s="876"/>
      <c r="N122" s="876"/>
      <c r="O122" s="876"/>
      <c r="P122" s="876"/>
      <c r="Q122" s="876"/>
      <c r="R122" s="876"/>
    </row>
    <row r="123" spans="2:18" ht="16.5" customHeight="1" thickBot="1">
      <c r="B123" s="893"/>
      <c r="C123" s="893"/>
      <c r="D123" s="877"/>
      <c r="E123" s="877"/>
      <c r="F123" s="747"/>
      <c r="G123" s="877"/>
      <c r="H123" s="877"/>
      <c r="I123" s="877"/>
      <c r="J123" s="877"/>
      <c r="K123" s="877"/>
      <c r="L123" s="877"/>
      <c r="M123" s="877"/>
      <c r="N123" s="877"/>
      <c r="O123" s="877"/>
      <c r="P123" s="877"/>
      <c r="Q123" s="877"/>
      <c r="R123" s="877"/>
    </row>
    <row r="124" spans="2:18" ht="22.35" customHeight="1" thickBot="1">
      <c r="B124" s="162">
        <v>1</v>
      </c>
      <c r="C124" s="158" t="s">
        <v>167</v>
      </c>
      <c r="D124" s="13" t="s">
        <v>21</v>
      </c>
      <c r="E124" s="12">
        <v>2</v>
      </c>
      <c r="F124" s="13">
        <f t="shared" ref="F124:F131" si="13">SUM(G124:L124)</f>
        <v>18</v>
      </c>
      <c r="G124" s="14"/>
      <c r="H124" s="14"/>
      <c r="I124" s="14"/>
      <c r="J124" s="14"/>
      <c r="K124" s="14">
        <v>18</v>
      </c>
      <c r="L124" s="15"/>
      <c r="M124" s="14"/>
      <c r="N124" s="14" t="s">
        <v>56</v>
      </c>
      <c r="O124" s="15"/>
      <c r="P124" s="14"/>
      <c r="Q124" s="14">
        <v>4</v>
      </c>
      <c r="R124" s="15"/>
    </row>
    <row r="125" spans="2:18" ht="16.5" thickBot="1">
      <c r="B125" s="162">
        <v>2</v>
      </c>
      <c r="C125" s="158" t="s">
        <v>168</v>
      </c>
      <c r="D125" s="13" t="s">
        <v>21</v>
      </c>
      <c r="E125" s="13">
        <v>2</v>
      </c>
      <c r="F125" s="13">
        <f t="shared" si="13"/>
        <v>18</v>
      </c>
      <c r="G125" s="14"/>
      <c r="H125" s="14"/>
      <c r="I125" s="14"/>
      <c r="J125" s="14"/>
      <c r="K125" s="14">
        <v>18</v>
      </c>
      <c r="L125" s="15"/>
      <c r="M125" s="14"/>
      <c r="N125" s="14" t="s">
        <v>56</v>
      </c>
      <c r="O125" s="15"/>
      <c r="P125" s="14"/>
      <c r="Q125" s="14">
        <v>4</v>
      </c>
      <c r="R125" s="15"/>
    </row>
    <row r="126" spans="2:18" ht="16.5" thickBot="1">
      <c r="B126" s="162">
        <v>3</v>
      </c>
      <c r="C126" s="158" t="s">
        <v>169</v>
      </c>
      <c r="D126" s="13" t="s">
        <v>21</v>
      </c>
      <c r="E126" s="13">
        <v>2</v>
      </c>
      <c r="F126" s="13">
        <f t="shared" si="13"/>
        <v>18</v>
      </c>
      <c r="G126" s="14"/>
      <c r="H126" s="14"/>
      <c r="I126" s="14"/>
      <c r="J126" s="14"/>
      <c r="K126" s="14">
        <v>18</v>
      </c>
      <c r="L126" s="15"/>
      <c r="M126" s="14"/>
      <c r="N126" s="14" t="s">
        <v>56</v>
      </c>
      <c r="O126" s="15"/>
      <c r="P126" s="14"/>
      <c r="Q126" s="14">
        <v>4</v>
      </c>
      <c r="R126" s="15"/>
    </row>
    <row r="127" spans="2:18" ht="16.5" thickBot="1">
      <c r="B127" s="162">
        <v>4</v>
      </c>
      <c r="C127" s="158" t="s">
        <v>170</v>
      </c>
      <c r="D127" s="13" t="s">
        <v>21</v>
      </c>
      <c r="E127" s="13">
        <v>3</v>
      </c>
      <c r="F127" s="13">
        <f t="shared" si="13"/>
        <v>18</v>
      </c>
      <c r="G127" s="14"/>
      <c r="H127" s="14"/>
      <c r="I127" s="14"/>
      <c r="J127" s="14"/>
      <c r="K127" s="14">
        <v>18</v>
      </c>
      <c r="L127" s="15"/>
      <c r="M127" s="14"/>
      <c r="N127" s="14" t="s">
        <v>56</v>
      </c>
      <c r="O127" s="15"/>
      <c r="P127" s="14"/>
      <c r="Q127" s="14">
        <v>4</v>
      </c>
      <c r="R127" s="15"/>
    </row>
    <row r="128" spans="2:18" ht="16.5" thickBot="1">
      <c r="B128" s="162">
        <v>5</v>
      </c>
      <c r="C128" s="158" t="s">
        <v>171</v>
      </c>
      <c r="D128" s="13" t="s">
        <v>21</v>
      </c>
      <c r="E128" s="13">
        <v>3</v>
      </c>
      <c r="F128" s="13">
        <f t="shared" si="13"/>
        <v>18</v>
      </c>
      <c r="G128" s="14"/>
      <c r="H128" s="14"/>
      <c r="I128" s="14"/>
      <c r="J128" s="14"/>
      <c r="K128" s="14">
        <v>18</v>
      </c>
      <c r="L128" s="15"/>
      <c r="M128" s="14"/>
      <c r="N128" s="14" t="s">
        <v>56</v>
      </c>
      <c r="O128" s="15"/>
      <c r="P128" s="14"/>
      <c r="Q128" s="14">
        <v>4</v>
      </c>
      <c r="R128" s="15"/>
    </row>
    <row r="129" spans="2:27" ht="16.5" thickBot="1">
      <c r="B129" s="162">
        <v>6</v>
      </c>
      <c r="C129" s="158" t="s">
        <v>172</v>
      </c>
      <c r="D129" s="13" t="s">
        <v>21</v>
      </c>
      <c r="E129" s="13">
        <v>3</v>
      </c>
      <c r="F129" s="13">
        <f t="shared" si="13"/>
        <v>18</v>
      </c>
      <c r="G129" s="14"/>
      <c r="H129" s="14"/>
      <c r="I129" s="14"/>
      <c r="J129" s="14"/>
      <c r="K129" s="14">
        <v>18</v>
      </c>
      <c r="L129" s="15"/>
      <c r="M129" s="14"/>
      <c r="N129" s="14" t="s">
        <v>56</v>
      </c>
      <c r="O129" s="15"/>
      <c r="P129" s="14"/>
      <c r="Q129" s="14">
        <v>4</v>
      </c>
      <c r="R129" s="15"/>
    </row>
    <row r="130" spans="2:27" ht="16.5" thickBot="1">
      <c r="B130" s="162">
        <v>7</v>
      </c>
      <c r="C130" s="158" t="s">
        <v>173</v>
      </c>
      <c r="D130" s="13" t="s">
        <v>21</v>
      </c>
      <c r="E130" s="13">
        <v>4</v>
      </c>
      <c r="F130" s="13">
        <f t="shared" si="13"/>
        <v>18</v>
      </c>
      <c r="G130" s="14"/>
      <c r="H130" s="14"/>
      <c r="I130" s="14"/>
      <c r="J130" s="14"/>
      <c r="K130" s="14">
        <v>18</v>
      </c>
      <c r="L130" s="15"/>
      <c r="M130" s="14"/>
      <c r="N130" s="14" t="s">
        <v>56</v>
      </c>
      <c r="O130" s="15"/>
      <c r="P130" s="14"/>
      <c r="Q130" s="14">
        <v>4</v>
      </c>
      <c r="R130" s="15"/>
    </row>
    <row r="131" spans="2:27" ht="16.5" thickBot="1">
      <c r="B131" s="162">
        <v>8</v>
      </c>
      <c r="C131" s="158" t="s">
        <v>174</v>
      </c>
      <c r="D131" s="13" t="s">
        <v>21</v>
      </c>
      <c r="E131" s="13">
        <v>4</v>
      </c>
      <c r="F131" s="13">
        <f t="shared" si="13"/>
        <v>18</v>
      </c>
      <c r="G131" s="14"/>
      <c r="H131" s="14"/>
      <c r="I131" s="14"/>
      <c r="J131" s="14"/>
      <c r="K131" s="14">
        <v>18</v>
      </c>
      <c r="L131" s="15"/>
      <c r="M131" s="14"/>
      <c r="N131" s="14" t="s">
        <v>56</v>
      </c>
      <c r="O131" s="15"/>
      <c r="P131" s="14"/>
      <c r="Q131" s="14">
        <v>4</v>
      </c>
      <c r="R131" s="15"/>
    </row>
    <row r="132" spans="2:27" ht="16.5" thickBot="1">
      <c r="B132" s="881"/>
      <c r="C132" s="882"/>
      <c r="D132" s="882"/>
      <c r="E132" s="883"/>
      <c r="F132" s="833">
        <f>SUM(F124:F131)</f>
        <v>144</v>
      </c>
      <c r="G132" s="9">
        <f>SUM(G124:G131)</f>
        <v>0</v>
      </c>
      <c r="H132" s="9">
        <f t="shared" ref="H132:L132" si="14">SUM(H124:H131)</f>
        <v>0</v>
      </c>
      <c r="I132" s="9">
        <f t="shared" si="14"/>
        <v>0</v>
      </c>
      <c r="J132" s="9">
        <f t="shared" si="14"/>
        <v>0</v>
      </c>
      <c r="K132" s="9">
        <f t="shared" si="14"/>
        <v>144</v>
      </c>
      <c r="L132" s="9">
        <f t="shared" si="14"/>
        <v>0</v>
      </c>
      <c r="M132" s="833"/>
      <c r="N132" s="833"/>
      <c r="O132" s="833"/>
      <c r="P132" s="159">
        <f t="shared" ref="P132" si="15">SUM(P124:P131)</f>
        <v>0</v>
      </c>
      <c r="Q132" s="159">
        <f>SUM(Q124:Q131)</f>
        <v>32</v>
      </c>
      <c r="R132" s="159">
        <f t="shared" ref="R132" si="16">SUM(R124:R131)</f>
        <v>0</v>
      </c>
    </row>
    <row r="133" spans="2:27" ht="16.5" thickBot="1">
      <c r="B133" s="884" t="s">
        <v>35</v>
      </c>
      <c r="C133" s="885"/>
      <c r="D133" s="885"/>
      <c r="E133" s="886"/>
      <c r="F133" s="834"/>
      <c r="G133" s="839"/>
      <c r="H133" s="841">
        <f>SUM(G132:L132)</f>
        <v>144</v>
      </c>
      <c r="I133" s="842"/>
      <c r="J133" s="842"/>
      <c r="K133" s="842"/>
      <c r="L133" s="843"/>
      <c r="M133" s="834"/>
      <c r="N133" s="834"/>
      <c r="O133" s="834"/>
      <c r="P133" s="160"/>
      <c r="Q133" s="160"/>
      <c r="R133" s="160"/>
    </row>
    <row r="134" spans="2:27" ht="16.5" thickBot="1">
      <c r="B134" s="887"/>
      <c r="C134" s="888"/>
      <c r="D134" s="888"/>
      <c r="E134" s="889"/>
      <c r="F134" s="835"/>
      <c r="G134" s="840"/>
      <c r="H134" s="844"/>
      <c r="I134" s="845"/>
      <c r="J134" s="845"/>
      <c r="K134" s="845"/>
      <c r="L134" s="846"/>
      <c r="M134" s="835"/>
      <c r="N134" s="835"/>
      <c r="O134" s="835"/>
      <c r="P134" s="740">
        <f>SUM(P132:R133)</f>
        <v>32</v>
      </c>
      <c r="Q134" s="751"/>
      <c r="R134" s="741"/>
    </row>
    <row r="135" spans="2:27">
      <c r="B135" s="8" t="s">
        <v>204</v>
      </c>
      <c r="C135" s="878" t="s">
        <v>205</v>
      </c>
      <c r="D135" s="878"/>
      <c r="E135" s="878"/>
      <c r="F135" s="878"/>
      <c r="G135" s="878"/>
      <c r="H135" s="878"/>
      <c r="I135" s="878"/>
      <c r="J135" s="878"/>
      <c r="K135" s="878"/>
      <c r="L135" s="878"/>
      <c r="M135" s="878"/>
      <c r="N135" s="878"/>
      <c r="O135" s="878"/>
      <c r="P135" s="878"/>
      <c r="Q135" s="878"/>
      <c r="R135" s="878"/>
      <c r="S135" s="878"/>
      <c r="T135" s="878"/>
      <c r="U135" s="878"/>
      <c r="V135" s="878"/>
      <c r="W135" s="878"/>
      <c r="X135" s="878"/>
    </row>
    <row r="136" spans="2:27">
      <c r="B136" s="8" t="s">
        <v>206</v>
      </c>
      <c r="C136" s="824" t="s">
        <v>207</v>
      </c>
      <c r="D136" s="824"/>
      <c r="E136" s="824"/>
      <c r="F136" s="824"/>
      <c r="G136" s="824"/>
      <c r="H136" s="824"/>
      <c r="I136" s="824"/>
      <c r="J136" s="824"/>
      <c r="K136" s="824"/>
      <c r="L136" s="824"/>
      <c r="M136" s="824"/>
      <c r="N136" s="824"/>
      <c r="O136" s="824"/>
      <c r="P136" s="824"/>
      <c r="Q136" s="824"/>
      <c r="R136" s="824"/>
      <c r="S136" s="824"/>
      <c r="T136" s="824"/>
      <c r="U136" s="824"/>
      <c r="V136" s="824"/>
      <c r="W136" s="824"/>
      <c r="X136" s="824"/>
    </row>
    <row r="137" spans="2:27">
      <c r="B137" s="8" t="s">
        <v>208</v>
      </c>
      <c r="C137" s="879" t="s">
        <v>248</v>
      </c>
      <c r="D137" s="879"/>
      <c r="E137" s="879"/>
      <c r="F137" s="879"/>
      <c r="G137" s="879"/>
      <c r="H137" s="879"/>
      <c r="I137" s="879"/>
      <c r="J137" s="879"/>
      <c r="K137" s="879"/>
      <c r="L137" s="879"/>
      <c r="M137" s="879"/>
      <c r="N137" s="879"/>
      <c r="O137" s="879"/>
      <c r="P137" s="879"/>
      <c r="Q137" s="879"/>
      <c r="R137" s="879"/>
      <c r="S137" s="879"/>
      <c r="T137" s="879"/>
      <c r="U137" s="879"/>
      <c r="V137" s="879"/>
      <c r="W137" s="879"/>
      <c r="X137" s="879"/>
    </row>
    <row r="138" spans="2:27" ht="33.6" customHeight="1">
      <c r="B138" s="8" t="s">
        <v>209</v>
      </c>
      <c r="C138" s="880" t="s">
        <v>429</v>
      </c>
      <c r="D138" s="880"/>
      <c r="E138" s="880"/>
      <c r="F138" s="880"/>
      <c r="G138" s="880"/>
      <c r="H138" s="880"/>
      <c r="I138" s="880"/>
      <c r="J138" s="880"/>
      <c r="K138" s="880"/>
      <c r="L138" s="880"/>
      <c r="M138" s="880"/>
      <c r="N138" s="880"/>
      <c r="O138" s="880"/>
      <c r="P138" s="880"/>
      <c r="Q138" s="880"/>
      <c r="R138" s="880"/>
      <c r="S138" s="880"/>
      <c r="T138" s="880"/>
      <c r="U138" s="880"/>
      <c r="V138" s="880"/>
      <c r="W138" s="880"/>
      <c r="X138" s="880"/>
    </row>
    <row r="139" spans="2:27" ht="21" customHeight="1">
      <c r="B139" s="8" t="s">
        <v>210</v>
      </c>
      <c r="C139" s="878" t="s">
        <v>247</v>
      </c>
      <c r="D139" s="878"/>
      <c r="E139" s="878"/>
      <c r="F139" s="878"/>
      <c r="G139" s="878"/>
      <c r="H139" s="878"/>
      <c r="I139" s="878"/>
      <c r="J139" s="878"/>
      <c r="K139" s="878"/>
      <c r="L139" s="878"/>
      <c r="M139" s="878"/>
      <c r="N139" s="878"/>
      <c r="O139" s="878"/>
      <c r="P139" s="878"/>
      <c r="Q139" s="878"/>
      <c r="R139" s="878"/>
      <c r="S139" s="878"/>
      <c r="T139" s="878"/>
      <c r="U139" s="878"/>
      <c r="V139" s="878"/>
      <c r="W139" s="878"/>
      <c r="X139" s="878"/>
    </row>
    <row r="140" spans="2:27" ht="21.6" customHeight="1">
      <c r="B140" s="8" t="s">
        <v>353</v>
      </c>
      <c r="C140" s="824" t="s">
        <v>363</v>
      </c>
      <c r="D140" s="824"/>
      <c r="E140" s="824"/>
      <c r="F140" s="824"/>
      <c r="G140" s="824"/>
      <c r="H140" s="824"/>
      <c r="I140" s="824"/>
      <c r="J140" s="824"/>
      <c r="K140" s="824"/>
      <c r="L140" s="824"/>
      <c r="M140" s="824"/>
      <c r="N140" s="824"/>
      <c r="O140" s="824"/>
      <c r="P140" s="824"/>
      <c r="Q140" s="824"/>
      <c r="R140" s="824"/>
      <c r="S140" s="824"/>
      <c r="T140" s="824"/>
      <c r="U140" s="824"/>
      <c r="V140" s="824"/>
      <c r="W140" s="824"/>
      <c r="X140" s="824"/>
      <c r="AA140" s="8" t="s">
        <v>358</v>
      </c>
    </row>
    <row r="144" spans="2:27">
      <c r="D144" s="34">
        <v>120</v>
      </c>
    </row>
    <row r="145" spans="4:5">
      <c r="D145" s="8">
        <v>66</v>
      </c>
      <c r="E145" s="62">
        <f>D145/$D$144</f>
        <v>0.55000000000000004</v>
      </c>
    </row>
  </sheetData>
  <customSheetViews>
    <customSheetView guid="{18294419-2B54-43B3-8FD6-ADA3F102ACAE}" scale="70" topLeftCell="A31">
      <selection activeCell="X24" sqref="X24"/>
      <pageMargins left="0.7" right="0.7" top="0.75" bottom="0.75" header="0.3" footer="0.3"/>
    </customSheetView>
  </customSheetViews>
  <mergeCells count="206">
    <mergeCell ref="D3:X3"/>
    <mergeCell ref="D4:X4"/>
    <mergeCell ref="B5:B13"/>
    <mergeCell ref="C5:C13"/>
    <mergeCell ref="D5:E7"/>
    <mergeCell ref="F5:O7"/>
    <mergeCell ref="P5:R7"/>
    <mergeCell ref="S5:V7"/>
    <mergeCell ref="W5:X7"/>
    <mergeCell ref="W8:X8"/>
    <mergeCell ref="G9:G13"/>
    <mergeCell ref="H9:H13"/>
    <mergeCell ref="I9:I13"/>
    <mergeCell ref="J9:J13"/>
    <mergeCell ref="K9:K13"/>
    <mergeCell ref="L9:L13"/>
    <mergeCell ref="Y5:Y7"/>
    <mergeCell ref="D8:D13"/>
    <mergeCell ref="E8:E13"/>
    <mergeCell ref="F8:F13"/>
    <mergeCell ref="G8:L8"/>
    <mergeCell ref="M8:O8"/>
    <mergeCell ref="P8:P13"/>
    <mergeCell ref="Q8:Q13"/>
    <mergeCell ref="R8:R13"/>
    <mergeCell ref="S8:V8"/>
    <mergeCell ref="G27:L28"/>
    <mergeCell ref="S27:T27"/>
    <mergeCell ref="U27:V27"/>
    <mergeCell ref="W27:X27"/>
    <mergeCell ref="B28:E28"/>
    <mergeCell ref="P28:R28"/>
    <mergeCell ref="S28:V28"/>
    <mergeCell ref="W28:X28"/>
    <mergeCell ref="Y9:Y11"/>
    <mergeCell ref="B26:E26"/>
    <mergeCell ref="F26:F28"/>
    <mergeCell ref="M26:M28"/>
    <mergeCell ref="N26:N28"/>
    <mergeCell ref="O26:O28"/>
    <mergeCell ref="P26:P27"/>
    <mergeCell ref="Q26:Q27"/>
    <mergeCell ref="R26:R27"/>
    <mergeCell ref="B27:E27"/>
    <mergeCell ref="M9:M13"/>
    <mergeCell ref="N9:N13"/>
    <mergeCell ref="O9:O13"/>
    <mergeCell ref="S9:T12"/>
    <mergeCell ref="U9:V12"/>
    <mergeCell ref="W9:X12"/>
    <mergeCell ref="P37:P42"/>
    <mergeCell ref="Q37:Q42"/>
    <mergeCell ref="N38:N42"/>
    <mergeCell ref="O38:O42"/>
    <mergeCell ref="D32:X32"/>
    <mergeCell ref="D33:X33"/>
    <mergeCell ref="B34:B42"/>
    <mergeCell ref="C34:C42"/>
    <mergeCell ref="D34:E36"/>
    <mergeCell ref="F34:O36"/>
    <mergeCell ref="P34:R36"/>
    <mergeCell ref="S34:V36"/>
    <mergeCell ref="W34:X36"/>
    <mergeCell ref="D37:D42"/>
    <mergeCell ref="S38:T41"/>
    <mergeCell ref="U38:V41"/>
    <mergeCell ref="W38:X41"/>
    <mergeCell ref="W37:X37"/>
    <mergeCell ref="B51:E51"/>
    <mergeCell ref="F51:F53"/>
    <mergeCell ref="M51:M53"/>
    <mergeCell ref="N51:N53"/>
    <mergeCell ref="O51:O53"/>
    <mergeCell ref="P51:P52"/>
    <mergeCell ref="Q51:Q52"/>
    <mergeCell ref="R37:R42"/>
    <mergeCell ref="S37:V37"/>
    <mergeCell ref="G38:G42"/>
    <mergeCell ref="H38:H42"/>
    <mergeCell ref="I38:I42"/>
    <mergeCell ref="J38:J42"/>
    <mergeCell ref="K38:K42"/>
    <mergeCell ref="L38:L42"/>
    <mergeCell ref="M38:M42"/>
    <mergeCell ref="E37:E42"/>
    <mergeCell ref="F37:F42"/>
    <mergeCell ref="G37:L37"/>
    <mergeCell ref="M37:O37"/>
    <mergeCell ref="R51:R52"/>
    <mergeCell ref="B52:E52"/>
    <mergeCell ref="G52:L53"/>
    <mergeCell ref="S52:T52"/>
    <mergeCell ref="U52:V52"/>
    <mergeCell ref="W52:X52"/>
    <mergeCell ref="B53:E53"/>
    <mergeCell ref="P53:R53"/>
    <mergeCell ref="S53:V53"/>
    <mergeCell ref="W53:X53"/>
    <mergeCell ref="D58:R58"/>
    <mergeCell ref="D59:R59"/>
    <mergeCell ref="B61:B69"/>
    <mergeCell ref="C61:C69"/>
    <mergeCell ref="D61:E63"/>
    <mergeCell ref="F61:O63"/>
    <mergeCell ref="P61:R63"/>
    <mergeCell ref="D64:D69"/>
    <mergeCell ref="E64:E69"/>
    <mergeCell ref="F64:F69"/>
    <mergeCell ref="G64:L64"/>
    <mergeCell ref="M64:O64"/>
    <mergeCell ref="P64:P69"/>
    <mergeCell ref="Q64:Q69"/>
    <mergeCell ref="R64:R69"/>
    <mergeCell ref="G65:G69"/>
    <mergeCell ref="H65:H69"/>
    <mergeCell ref="I65:I69"/>
    <mergeCell ref="J65:J69"/>
    <mergeCell ref="K65:K69"/>
    <mergeCell ref="L65:L69"/>
    <mergeCell ref="M65:M69"/>
    <mergeCell ref="N65:N69"/>
    <mergeCell ref="O65:O69"/>
    <mergeCell ref="B78:E78"/>
    <mergeCell ref="F78:F80"/>
    <mergeCell ref="M78:M80"/>
    <mergeCell ref="N78:N80"/>
    <mergeCell ref="O78:O80"/>
    <mergeCell ref="B79:E79"/>
    <mergeCell ref="P88:R90"/>
    <mergeCell ref="D91:D96"/>
    <mergeCell ref="E91:E96"/>
    <mergeCell ref="F91:F96"/>
    <mergeCell ref="G91:L91"/>
    <mergeCell ref="M91:O91"/>
    <mergeCell ref="G79:G80"/>
    <mergeCell ref="H79:L80"/>
    <mergeCell ref="B80:E80"/>
    <mergeCell ref="P80:R80"/>
    <mergeCell ref="D85:R85"/>
    <mergeCell ref="D86:R86"/>
    <mergeCell ref="P91:P96"/>
    <mergeCell ref="Q91:Q96"/>
    <mergeCell ref="R91:R96"/>
    <mergeCell ref="G92:G96"/>
    <mergeCell ref="H92:H96"/>
    <mergeCell ref="I92:I96"/>
    <mergeCell ref="J92:J96"/>
    <mergeCell ref="K92:K96"/>
    <mergeCell ref="L92:L96"/>
    <mergeCell ref="M92:M96"/>
    <mergeCell ref="N92:N96"/>
    <mergeCell ref="O92:O96"/>
    <mergeCell ref="B105:E105"/>
    <mergeCell ref="F105:F107"/>
    <mergeCell ref="M105:M107"/>
    <mergeCell ref="N105:N107"/>
    <mergeCell ref="O105:O107"/>
    <mergeCell ref="B106:E106"/>
    <mergeCell ref="G106:G107"/>
    <mergeCell ref="H106:L107"/>
    <mergeCell ref="B88:B96"/>
    <mergeCell ref="C88:C96"/>
    <mergeCell ref="D88:E90"/>
    <mergeCell ref="F88:O90"/>
    <mergeCell ref="B107:E107"/>
    <mergeCell ref="P107:R107"/>
    <mergeCell ref="D112:R112"/>
    <mergeCell ref="D113:R113"/>
    <mergeCell ref="B115:B123"/>
    <mergeCell ref="C115:C123"/>
    <mergeCell ref="D115:E117"/>
    <mergeCell ref="F115:O117"/>
    <mergeCell ref="P115:R117"/>
    <mergeCell ref="D118:D123"/>
    <mergeCell ref="R118:R123"/>
    <mergeCell ref="G119:G123"/>
    <mergeCell ref="H119:H123"/>
    <mergeCell ref="I119:I123"/>
    <mergeCell ref="J119:J123"/>
    <mergeCell ref="K119:K123"/>
    <mergeCell ref="L119:L123"/>
    <mergeCell ref="M119:M123"/>
    <mergeCell ref="N119:N123"/>
    <mergeCell ref="O119:O123"/>
    <mergeCell ref="E118:E123"/>
    <mergeCell ref="F118:F123"/>
    <mergeCell ref="G118:L118"/>
    <mergeCell ref="M118:O118"/>
    <mergeCell ref="P118:P123"/>
    <mergeCell ref="Q118:Q123"/>
    <mergeCell ref="C140:X140"/>
    <mergeCell ref="P134:R134"/>
    <mergeCell ref="C135:X135"/>
    <mergeCell ref="C136:X136"/>
    <mergeCell ref="C137:X137"/>
    <mergeCell ref="C138:X138"/>
    <mergeCell ref="C139:X139"/>
    <mergeCell ref="B132:E132"/>
    <mergeCell ref="F132:F134"/>
    <mergeCell ref="M132:M134"/>
    <mergeCell ref="N132:N134"/>
    <mergeCell ref="O132:O134"/>
    <mergeCell ref="B133:E133"/>
    <mergeCell ref="G133:G134"/>
    <mergeCell ref="H133:L134"/>
    <mergeCell ref="B134:E134"/>
  </mergeCells>
  <pageMargins left="0.7" right="0.7" top="0.75" bottom="0.75" header="0.3" footer="0.3"/>
  <pageSetup paperSize="9" scale="70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B1:Y179"/>
  <sheetViews>
    <sheetView view="pageBreakPreview" zoomScale="55" zoomScaleNormal="70" zoomScaleSheetLayoutView="55" workbookViewId="0">
      <selection activeCell="N22" sqref="N22"/>
    </sheetView>
  </sheetViews>
  <sheetFormatPr defaultColWidth="9.42578125" defaultRowHeight="15.75"/>
  <cols>
    <col min="1" max="2" width="9.42578125" style="8"/>
    <col min="3" max="3" width="86" style="8" customWidth="1"/>
    <col min="4" max="4" width="7.5703125" style="8" customWidth="1"/>
    <col min="5" max="5" width="8.42578125" style="8" customWidth="1"/>
    <col min="6" max="6" width="6.42578125" style="8" customWidth="1"/>
    <col min="7" max="8" width="4.5703125" style="8" customWidth="1"/>
    <col min="9" max="10" width="4" style="8" customWidth="1"/>
    <col min="11" max="11" width="4.5703125" style="8" customWidth="1"/>
    <col min="12" max="18" width="4" style="8" customWidth="1"/>
    <col min="19" max="24" width="5.42578125" style="8" customWidth="1"/>
    <col min="25" max="16384" width="9.42578125" style="8"/>
  </cols>
  <sheetData>
    <row r="1" spans="2:25">
      <c r="C1" s="8" t="s">
        <v>24</v>
      </c>
    </row>
    <row r="2" spans="2:25">
      <c r="C2" s="8" t="s">
        <v>25</v>
      </c>
    </row>
    <row r="3" spans="2:25" ht="15.6" customHeight="1">
      <c r="C3" s="8" t="s">
        <v>26</v>
      </c>
      <c r="D3" s="719" t="s">
        <v>311</v>
      </c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19"/>
      <c r="X3" s="719"/>
    </row>
    <row r="4" spans="2:25" ht="16.350000000000001" customHeight="1" thickBot="1">
      <c r="C4" s="8" t="s">
        <v>364</v>
      </c>
      <c r="D4" s="719" t="s">
        <v>365</v>
      </c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9"/>
      <c r="P4" s="719"/>
      <c r="Q4" s="719"/>
      <c r="R4" s="719"/>
      <c r="S4" s="719"/>
      <c r="T4" s="719"/>
      <c r="U4" s="719"/>
      <c r="V4" s="719"/>
      <c r="W4" s="719"/>
      <c r="X4" s="719"/>
    </row>
    <row r="5" spans="2:25" ht="15" customHeight="1">
      <c r="B5" s="720" t="s">
        <v>94</v>
      </c>
      <c r="C5" s="720" t="s">
        <v>95</v>
      </c>
      <c r="D5" s="723" t="s">
        <v>28</v>
      </c>
      <c r="E5" s="724"/>
      <c r="F5" s="723" t="s">
        <v>93</v>
      </c>
      <c r="G5" s="729"/>
      <c r="H5" s="729"/>
      <c r="I5" s="729"/>
      <c r="J5" s="729"/>
      <c r="K5" s="729"/>
      <c r="L5" s="729"/>
      <c r="M5" s="729"/>
      <c r="N5" s="729"/>
      <c r="O5" s="724"/>
      <c r="P5" s="723" t="s">
        <v>92</v>
      </c>
      <c r="Q5" s="732"/>
      <c r="R5" s="733"/>
      <c r="S5" s="723" t="s">
        <v>0</v>
      </c>
      <c r="T5" s="729"/>
      <c r="U5" s="729"/>
      <c r="V5" s="724"/>
      <c r="W5" s="723" t="s">
        <v>1</v>
      </c>
      <c r="X5" s="724"/>
      <c r="Y5" s="742"/>
    </row>
    <row r="6" spans="2:25" ht="15.75" customHeight="1">
      <c r="B6" s="721"/>
      <c r="C6" s="721"/>
      <c r="D6" s="725"/>
      <c r="E6" s="726"/>
      <c r="F6" s="725"/>
      <c r="G6" s="730"/>
      <c r="H6" s="730"/>
      <c r="I6" s="730"/>
      <c r="J6" s="730"/>
      <c r="K6" s="730"/>
      <c r="L6" s="730"/>
      <c r="M6" s="730"/>
      <c r="N6" s="730"/>
      <c r="O6" s="726"/>
      <c r="P6" s="734"/>
      <c r="Q6" s="735"/>
      <c r="R6" s="736"/>
      <c r="S6" s="725"/>
      <c r="T6" s="730"/>
      <c r="U6" s="730"/>
      <c r="V6" s="726"/>
      <c r="W6" s="725"/>
      <c r="X6" s="726"/>
      <c r="Y6" s="742"/>
    </row>
    <row r="7" spans="2:25" ht="16.5" thickBot="1">
      <c r="B7" s="721"/>
      <c r="C7" s="721"/>
      <c r="D7" s="727"/>
      <c r="E7" s="728"/>
      <c r="F7" s="727"/>
      <c r="G7" s="731"/>
      <c r="H7" s="731"/>
      <c r="I7" s="731"/>
      <c r="J7" s="731"/>
      <c r="K7" s="731"/>
      <c r="L7" s="731"/>
      <c r="M7" s="731"/>
      <c r="N7" s="731"/>
      <c r="O7" s="728"/>
      <c r="P7" s="737"/>
      <c r="Q7" s="738"/>
      <c r="R7" s="739"/>
      <c r="S7" s="727"/>
      <c r="T7" s="731"/>
      <c r="U7" s="731"/>
      <c r="V7" s="728"/>
      <c r="W7" s="727"/>
      <c r="X7" s="728"/>
      <c r="Y7" s="742"/>
    </row>
    <row r="8" spans="2:25" ht="29.25" customHeight="1" thickBot="1">
      <c r="B8" s="721"/>
      <c r="C8" s="721"/>
      <c r="D8" s="743" t="s">
        <v>16</v>
      </c>
      <c r="E8" s="743" t="s">
        <v>17</v>
      </c>
      <c r="F8" s="745" t="s">
        <v>2</v>
      </c>
      <c r="G8" s="748" t="s">
        <v>90</v>
      </c>
      <c r="H8" s="749"/>
      <c r="I8" s="749"/>
      <c r="J8" s="749"/>
      <c r="K8" s="749"/>
      <c r="L8" s="750"/>
      <c r="M8" s="748" t="s">
        <v>91</v>
      </c>
      <c r="N8" s="749"/>
      <c r="O8" s="750"/>
      <c r="P8" s="745" t="s">
        <v>3</v>
      </c>
      <c r="Q8" s="745" t="s">
        <v>4</v>
      </c>
      <c r="R8" s="745" t="s">
        <v>5</v>
      </c>
      <c r="S8" s="740" t="s">
        <v>6</v>
      </c>
      <c r="T8" s="751"/>
      <c r="U8" s="751"/>
      <c r="V8" s="741"/>
      <c r="W8" s="740" t="s">
        <v>6</v>
      </c>
      <c r="X8" s="741"/>
      <c r="Y8" s="10"/>
    </row>
    <row r="9" spans="2:25" ht="16.5" customHeight="1" thickBot="1">
      <c r="B9" s="721"/>
      <c r="C9" s="721"/>
      <c r="D9" s="744"/>
      <c r="E9" s="744"/>
      <c r="F9" s="746"/>
      <c r="G9" s="745" t="s">
        <v>7</v>
      </c>
      <c r="H9" s="745" t="s">
        <v>8</v>
      </c>
      <c r="I9" s="745" t="s">
        <v>9</v>
      </c>
      <c r="J9" s="745" t="s">
        <v>10</v>
      </c>
      <c r="K9" s="745" t="s">
        <v>11</v>
      </c>
      <c r="L9" s="745" t="s">
        <v>12</v>
      </c>
      <c r="M9" s="745" t="s">
        <v>3</v>
      </c>
      <c r="N9" s="745" t="s">
        <v>4</v>
      </c>
      <c r="O9" s="745" t="s">
        <v>5</v>
      </c>
      <c r="P9" s="746"/>
      <c r="Q9" s="746"/>
      <c r="R9" s="746"/>
      <c r="S9" s="752" t="s">
        <v>13</v>
      </c>
      <c r="T9" s="753"/>
      <c r="U9" s="752" t="s">
        <v>14</v>
      </c>
      <c r="V9" s="758"/>
      <c r="W9" s="786" t="s">
        <v>15</v>
      </c>
      <c r="X9" s="787"/>
      <c r="Y9" s="742"/>
    </row>
    <row r="10" spans="2:25" ht="16.5" thickBot="1">
      <c r="B10" s="721"/>
      <c r="C10" s="721"/>
      <c r="D10" s="744"/>
      <c r="E10" s="744"/>
      <c r="F10" s="746"/>
      <c r="G10" s="746"/>
      <c r="H10" s="746"/>
      <c r="I10" s="746"/>
      <c r="J10" s="746"/>
      <c r="K10" s="746"/>
      <c r="L10" s="746"/>
      <c r="M10" s="746"/>
      <c r="N10" s="746"/>
      <c r="O10" s="746"/>
      <c r="P10" s="746"/>
      <c r="Q10" s="746"/>
      <c r="R10" s="746"/>
      <c r="S10" s="754"/>
      <c r="T10" s="755"/>
      <c r="U10" s="759"/>
      <c r="V10" s="760"/>
      <c r="W10" s="788"/>
      <c r="X10" s="789"/>
      <c r="Y10" s="742"/>
    </row>
    <row r="11" spans="2:25" ht="16.5" customHeight="1" thickBot="1">
      <c r="B11" s="721"/>
      <c r="C11" s="721"/>
      <c r="D11" s="744"/>
      <c r="E11" s="744"/>
      <c r="F11" s="746"/>
      <c r="G11" s="746"/>
      <c r="H11" s="746"/>
      <c r="I11" s="746"/>
      <c r="J11" s="746"/>
      <c r="K11" s="746"/>
      <c r="L11" s="746"/>
      <c r="M11" s="746"/>
      <c r="N11" s="746"/>
      <c r="O11" s="746"/>
      <c r="P11" s="746"/>
      <c r="Q11" s="746"/>
      <c r="R11" s="746"/>
      <c r="S11" s="754"/>
      <c r="T11" s="755"/>
      <c r="U11" s="759"/>
      <c r="V11" s="760"/>
      <c r="W11" s="788"/>
      <c r="X11" s="789"/>
      <c r="Y11" s="742"/>
    </row>
    <row r="12" spans="2:25" ht="15.75" customHeight="1" thickBot="1">
      <c r="B12" s="721"/>
      <c r="C12" s="721"/>
      <c r="D12" s="744"/>
      <c r="E12" s="744"/>
      <c r="F12" s="746"/>
      <c r="G12" s="746"/>
      <c r="H12" s="746"/>
      <c r="I12" s="746"/>
      <c r="J12" s="746"/>
      <c r="K12" s="746"/>
      <c r="L12" s="746"/>
      <c r="M12" s="746"/>
      <c r="N12" s="746"/>
      <c r="O12" s="746"/>
      <c r="P12" s="746"/>
      <c r="Q12" s="746"/>
      <c r="R12" s="746"/>
      <c r="S12" s="756"/>
      <c r="T12" s="757"/>
      <c r="U12" s="761"/>
      <c r="V12" s="762"/>
      <c r="W12" s="790"/>
      <c r="X12" s="791"/>
      <c r="Y12" s="10"/>
    </row>
    <row r="13" spans="2:25" ht="16.5" thickBot="1">
      <c r="B13" s="722"/>
      <c r="C13" s="722"/>
      <c r="D13" s="744"/>
      <c r="E13" s="744"/>
      <c r="F13" s="747"/>
      <c r="G13" s="747"/>
      <c r="H13" s="747"/>
      <c r="I13" s="747"/>
      <c r="J13" s="747"/>
      <c r="K13" s="747"/>
      <c r="L13" s="747"/>
      <c r="M13" s="747"/>
      <c r="N13" s="747"/>
      <c r="O13" s="747"/>
      <c r="P13" s="747"/>
      <c r="Q13" s="747"/>
      <c r="R13" s="747"/>
      <c r="S13" s="11" t="s">
        <v>18</v>
      </c>
      <c r="T13" s="11" t="s">
        <v>19</v>
      </c>
      <c r="U13" s="11" t="s">
        <v>18</v>
      </c>
      <c r="V13" s="11" t="s">
        <v>19</v>
      </c>
      <c r="W13" s="11">
        <v>1</v>
      </c>
      <c r="X13" s="11">
        <v>2</v>
      </c>
      <c r="Y13" s="10"/>
    </row>
    <row r="14" spans="2:25" ht="16.5" thickBot="1">
      <c r="B14" s="165">
        <v>1</v>
      </c>
      <c r="C14" s="164" t="s">
        <v>46</v>
      </c>
      <c r="D14" s="12" t="s">
        <v>55</v>
      </c>
      <c r="E14" s="13">
        <v>1</v>
      </c>
      <c r="F14" s="33">
        <f>SUM(G14:L14)</f>
        <v>40</v>
      </c>
      <c r="G14" s="14">
        <v>20</v>
      </c>
      <c r="H14" s="14"/>
      <c r="I14" s="14"/>
      <c r="J14" s="14"/>
      <c r="K14" s="14">
        <v>20</v>
      </c>
      <c r="L14" s="15"/>
      <c r="M14" s="14"/>
      <c r="N14" s="14"/>
      <c r="O14" s="15" t="s">
        <v>56</v>
      </c>
      <c r="P14" s="14"/>
      <c r="Q14" s="14"/>
      <c r="R14" s="15">
        <v>5</v>
      </c>
      <c r="S14" s="14">
        <v>20</v>
      </c>
      <c r="T14" s="14">
        <v>20</v>
      </c>
      <c r="U14" s="25"/>
      <c r="V14" s="76"/>
      <c r="W14" s="18">
        <v>5</v>
      </c>
      <c r="X14" s="76"/>
      <c r="Y14" s="10"/>
    </row>
    <row r="15" spans="2:25" ht="16.5" thickBot="1">
      <c r="B15" s="165">
        <v>2</v>
      </c>
      <c r="C15" s="164" t="s">
        <v>366</v>
      </c>
      <c r="D15" s="13" t="s">
        <v>55</v>
      </c>
      <c r="E15" s="13">
        <v>1</v>
      </c>
      <c r="F15" s="13">
        <f t="shared" ref="F15:F27" si="0">SUM(G15:L15)</f>
        <v>40</v>
      </c>
      <c r="G15" s="14">
        <v>20</v>
      </c>
      <c r="H15" s="14"/>
      <c r="I15" s="14"/>
      <c r="J15" s="14"/>
      <c r="K15" s="14">
        <v>20</v>
      </c>
      <c r="L15" s="15"/>
      <c r="M15" s="14"/>
      <c r="N15" s="14"/>
      <c r="O15" s="15" t="s">
        <v>56</v>
      </c>
      <c r="P15" s="14"/>
      <c r="Q15" s="14"/>
      <c r="R15" s="15">
        <v>5</v>
      </c>
      <c r="S15" s="14">
        <v>20</v>
      </c>
      <c r="T15" s="14">
        <v>20</v>
      </c>
      <c r="U15" s="14"/>
      <c r="V15" s="15"/>
      <c r="W15" s="18">
        <v>5</v>
      </c>
      <c r="X15" s="15"/>
      <c r="Y15" s="10"/>
    </row>
    <row r="16" spans="2:25" ht="16.5" thickBot="1">
      <c r="B16" s="165">
        <v>3</v>
      </c>
      <c r="C16" s="16" t="s">
        <v>112</v>
      </c>
      <c r="D16" s="13" t="s">
        <v>21</v>
      </c>
      <c r="E16" s="13">
        <v>1</v>
      </c>
      <c r="F16" s="13">
        <f t="shared" si="0"/>
        <v>20</v>
      </c>
      <c r="G16" s="14"/>
      <c r="H16" s="14">
        <v>20</v>
      </c>
      <c r="I16" s="14"/>
      <c r="J16" s="14"/>
      <c r="K16" s="14"/>
      <c r="L16" s="15"/>
      <c r="M16" s="14"/>
      <c r="N16" s="14"/>
      <c r="O16" s="15" t="s">
        <v>56</v>
      </c>
      <c r="P16" s="14"/>
      <c r="Q16" s="14"/>
      <c r="R16" s="15">
        <v>3</v>
      </c>
      <c r="S16" s="14"/>
      <c r="T16" s="14">
        <v>20</v>
      </c>
      <c r="U16" s="14"/>
      <c r="V16" s="15"/>
      <c r="W16" s="18">
        <v>5</v>
      </c>
      <c r="X16" s="15"/>
      <c r="Y16" s="10"/>
    </row>
    <row r="17" spans="2:25" ht="16.5" thickBot="1">
      <c r="B17" s="165">
        <v>4</v>
      </c>
      <c r="C17" s="16" t="s">
        <v>49</v>
      </c>
      <c r="D17" s="13" t="s">
        <v>21</v>
      </c>
      <c r="E17" s="13">
        <v>1</v>
      </c>
      <c r="F17" s="13">
        <f t="shared" si="0"/>
        <v>20</v>
      </c>
      <c r="G17" s="14"/>
      <c r="H17" s="14">
        <v>20</v>
      </c>
      <c r="I17" s="14"/>
      <c r="J17" s="14"/>
      <c r="K17" s="14"/>
      <c r="L17" s="15"/>
      <c r="M17" s="14"/>
      <c r="N17" s="14"/>
      <c r="O17" s="15" t="s">
        <v>56</v>
      </c>
      <c r="P17" s="14"/>
      <c r="Q17" s="14"/>
      <c r="R17" s="15">
        <v>3</v>
      </c>
      <c r="S17" s="14"/>
      <c r="T17" s="14">
        <v>20</v>
      </c>
      <c r="U17" s="14"/>
      <c r="V17" s="15"/>
      <c r="W17" s="14">
        <v>4</v>
      </c>
      <c r="X17" s="15"/>
      <c r="Y17" s="10"/>
    </row>
    <row r="18" spans="2:25" ht="16.5" thickBot="1">
      <c r="B18" s="165">
        <v>5</v>
      </c>
      <c r="C18" s="16" t="s">
        <v>352</v>
      </c>
      <c r="D18" s="13" t="s">
        <v>55</v>
      </c>
      <c r="E18" s="13">
        <v>1</v>
      </c>
      <c r="F18" s="13">
        <f t="shared" si="0"/>
        <v>40</v>
      </c>
      <c r="G18" s="14">
        <v>20</v>
      </c>
      <c r="H18" s="14"/>
      <c r="I18" s="14"/>
      <c r="J18" s="14"/>
      <c r="K18" s="14">
        <v>20</v>
      </c>
      <c r="L18" s="15"/>
      <c r="M18" s="14" t="s">
        <v>56</v>
      </c>
      <c r="N18" s="14"/>
      <c r="O18" s="15"/>
      <c r="P18" s="14">
        <v>6</v>
      </c>
      <c r="Q18" s="14"/>
      <c r="R18" s="15"/>
      <c r="S18" s="14">
        <v>20</v>
      </c>
      <c r="T18" s="14">
        <v>20</v>
      </c>
      <c r="U18" s="14"/>
      <c r="V18" s="15"/>
      <c r="W18" s="14">
        <v>6</v>
      </c>
      <c r="X18" s="15"/>
      <c r="Y18" s="10"/>
    </row>
    <row r="19" spans="2:25" ht="16.5" thickBot="1">
      <c r="B19" s="165">
        <v>6</v>
      </c>
      <c r="C19" s="16" t="s">
        <v>414</v>
      </c>
      <c r="D19" s="13" t="s">
        <v>20</v>
      </c>
      <c r="E19" s="13">
        <v>1</v>
      </c>
      <c r="F19" s="13">
        <f>SUM(G19:L19)</f>
        <v>20</v>
      </c>
      <c r="G19" s="14">
        <v>20</v>
      </c>
      <c r="H19" s="14"/>
      <c r="I19" s="14"/>
      <c r="J19" s="14"/>
      <c r="K19" s="14"/>
      <c r="L19" s="15"/>
      <c r="M19" s="14" t="s">
        <v>56</v>
      </c>
      <c r="N19" s="14"/>
      <c r="O19" s="15"/>
      <c r="P19" s="14">
        <v>4</v>
      </c>
      <c r="Q19" s="14"/>
      <c r="R19" s="15"/>
      <c r="S19" s="14">
        <v>20</v>
      </c>
      <c r="T19" s="14"/>
      <c r="U19" s="14"/>
      <c r="V19" s="15"/>
      <c r="W19" s="14">
        <v>5</v>
      </c>
      <c r="X19" s="15"/>
      <c r="Y19" s="10"/>
    </row>
    <row r="20" spans="2:25" ht="16.5" thickBot="1">
      <c r="B20" s="165">
        <v>8</v>
      </c>
      <c r="C20" s="16" t="s">
        <v>367</v>
      </c>
      <c r="D20" s="13" t="s">
        <v>21</v>
      </c>
      <c r="E20" s="157">
        <v>2</v>
      </c>
      <c r="F20" s="13">
        <f t="shared" si="0"/>
        <v>20</v>
      </c>
      <c r="G20" s="14"/>
      <c r="H20" s="14"/>
      <c r="I20" s="14"/>
      <c r="J20" s="14"/>
      <c r="K20" s="14">
        <v>20</v>
      </c>
      <c r="L20" s="15"/>
      <c r="M20" s="14" t="s">
        <v>56</v>
      </c>
      <c r="N20" s="14"/>
      <c r="O20" s="15"/>
      <c r="P20" s="14">
        <v>2</v>
      </c>
      <c r="Q20" s="14"/>
      <c r="R20" s="15"/>
      <c r="S20" s="14"/>
      <c r="T20" s="14"/>
      <c r="U20" s="18"/>
      <c r="V20" s="37">
        <v>20</v>
      </c>
      <c r="W20" s="18"/>
      <c r="X20" s="37">
        <v>2</v>
      </c>
      <c r="Y20" s="10"/>
    </row>
    <row r="21" spans="2:25" ht="16.5" thickBot="1">
      <c r="B21" s="165">
        <v>9</v>
      </c>
      <c r="C21" s="16" t="s">
        <v>89</v>
      </c>
      <c r="D21" s="13" t="s">
        <v>21</v>
      </c>
      <c r="E21" s="13" t="s">
        <v>368</v>
      </c>
      <c r="F21" s="13">
        <f t="shared" si="0"/>
        <v>30</v>
      </c>
      <c r="G21" s="14"/>
      <c r="H21" s="17"/>
      <c r="I21" s="14"/>
      <c r="J21" s="14"/>
      <c r="K21" s="18">
        <v>30</v>
      </c>
      <c r="L21" s="15"/>
      <c r="M21" s="14" t="s">
        <v>56</v>
      </c>
      <c r="N21" s="14"/>
      <c r="O21" s="15"/>
      <c r="P21" s="14">
        <v>2</v>
      </c>
      <c r="Q21" s="14"/>
      <c r="R21" s="15"/>
      <c r="S21" s="14"/>
      <c r="T21" s="14"/>
      <c r="U21" s="18"/>
      <c r="V21" s="37">
        <v>30</v>
      </c>
      <c r="W21" s="18"/>
      <c r="X21" s="51">
        <v>2</v>
      </c>
      <c r="Y21" s="10"/>
    </row>
    <row r="22" spans="2:25" ht="16.5" thickBot="1">
      <c r="B22" s="165">
        <v>10</v>
      </c>
      <c r="C22" s="164" t="s">
        <v>52</v>
      </c>
      <c r="D22" s="13" t="s">
        <v>55</v>
      </c>
      <c r="E22" s="13">
        <v>2</v>
      </c>
      <c r="F22" s="13">
        <f t="shared" si="0"/>
        <v>40</v>
      </c>
      <c r="G22" s="14">
        <v>20</v>
      </c>
      <c r="H22" s="17"/>
      <c r="I22" s="14"/>
      <c r="J22" s="14"/>
      <c r="K22" s="14">
        <v>20</v>
      </c>
      <c r="L22" s="15"/>
      <c r="M22" s="14" t="s">
        <v>56</v>
      </c>
      <c r="N22" s="14"/>
      <c r="O22" s="15"/>
      <c r="P22" s="14">
        <v>4</v>
      </c>
      <c r="Q22" s="14"/>
      <c r="R22" s="20"/>
      <c r="S22" s="14"/>
      <c r="T22" s="14"/>
      <c r="U22" s="18">
        <v>20</v>
      </c>
      <c r="V22" s="37">
        <v>20</v>
      </c>
      <c r="W22" s="18"/>
      <c r="X22" s="52">
        <v>4</v>
      </c>
      <c r="Y22" s="10"/>
    </row>
    <row r="23" spans="2:25" ht="16.5" thickBot="1">
      <c r="B23" s="165">
        <v>11</v>
      </c>
      <c r="C23" s="164" t="s">
        <v>369</v>
      </c>
      <c r="D23" s="13" t="s">
        <v>21</v>
      </c>
      <c r="E23" s="13">
        <v>2</v>
      </c>
      <c r="F23" s="13">
        <f t="shared" si="0"/>
        <v>20</v>
      </c>
      <c r="G23" s="14"/>
      <c r="H23" s="14">
        <v>20</v>
      </c>
      <c r="I23" s="14"/>
      <c r="J23" s="14"/>
      <c r="K23" s="14"/>
      <c r="L23" s="15"/>
      <c r="M23" s="14" t="s">
        <v>56</v>
      </c>
      <c r="N23" s="14"/>
      <c r="O23" s="15"/>
      <c r="P23" s="14">
        <v>3</v>
      </c>
      <c r="Q23" s="14"/>
      <c r="R23" s="15"/>
      <c r="S23" s="14"/>
      <c r="T23" s="14"/>
      <c r="U23" s="18"/>
      <c r="V23" s="37">
        <v>20</v>
      </c>
      <c r="W23" s="18"/>
      <c r="X23" s="52">
        <v>4</v>
      </c>
      <c r="Y23" s="10"/>
    </row>
    <row r="24" spans="2:25" ht="16.5" thickBot="1">
      <c r="B24" s="165">
        <v>7</v>
      </c>
      <c r="C24" s="164" t="s">
        <v>53</v>
      </c>
      <c r="D24" s="13" t="s">
        <v>55</v>
      </c>
      <c r="E24" s="13">
        <v>2</v>
      </c>
      <c r="F24" s="13">
        <f>SUM(G24:L24)</f>
        <v>40</v>
      </c>
      <c r="G24" s="14">
        <v>20</v>
      </c>
      <c r="H24" s="14"/>
      <c r="I24" s="14"/>
      <c r="J24" s="14"/>
      <c r="K24" s="14">
        <v>20</v>
      </c>
      <c r="L24" s="15"/>
      <c r="M24" s="14" t="s">
        <v>56</v>
      </c>
      <c r="N24" s="14"/>
      <c r="O24" s="15"/>
      <c r="P24" s="14">
        <v>8</v>
      </c>
      <c r="Q24" s="14"/>
      <c r="R24" s="15"/>
      <c r="S24" s="25"/>
      <c r="T24" s="25"/>
      <c r="U24" s="18">
        <v>20</v>
      </c>
      <c r="V24" s="37">
        <v>20</v>
      </c>
      <c r="W24" s="18"/>
      <c r="X24" s="52">
        <v>6</v>
      </c>
      <c r="Y24" s="10"/>
    </row>
    <row r="25" spans="2:25" ht="32.25" thickBot="1">
      <c r="B25" s="165">
        <v>12</v>
      </c>
      <c r="C25" s="164" t="s">
        <v>370</v>
      </c>
      <c r="D25" s="13" t="s">
        <v>55</v>
      </c>
      <c r="E25" s="13">
        <v>2</v>
      </c>
      <c r="F25" s="13">
        <f t="shared" si="0"/>
        <v>40</v>
      </c>
      <c r="G25" s="14">
        <v>20</v>
      </c>
      <c r="H25" s="14"/>
      <c r="I25" s="14"/>
      <c r="J25" s="14"/>
      <c r="K25" s="18">
        <v>20</v>
      </c>
      <c r="L25" s="15"/>
      <c r="M25" s="14" t="s">
        <v>56</v>
      </c>
      <c r="N25" s="14"/>
      <c r="O25" s="15"/>
      <c r="P25" s="14">
        <v>4</v>
      </c>
      <c r="Q25" s="14"/>
      <c r="R25" s="15"/>
      <c r="S25" s="14"/>
      <c r="T25" s="14"/>
      <c r="U25" s="18">
        <v>20</v>
      </c>
      <c r="V25" s="37">
        <v>20</v>
      </c>
      <c r="W25" s="18"/>
      <c r="X25" s="52">
        <v>5</v>
      </c>
      <c r="Y25" s="10"/>
    </row>
    <row r="26" spans="2:25" ht="16.5" thickBot="1">
      <c r="B26" s="165">
        <v>13</v>
      </c>
      <c r="C26" s="22" t="s">
        <v>371</v>
      </c>
      <c r="D26" s="13" t="s">
        <v>55</v>
      </c>
      <c r="E26" s="13">
        <v>2</v>
      </c>
      <c r="F26" s="13">
        <f t="shared" si="0"/>
        <v>40</v>
      </c>
      <c r="G26" s="14">
        <v>20</v>
      </c>
      <c r="H26" s="14"/>
      <c r="I26" s="14"/>
      <c r="J26" s="14"/>
      <c r="K26" s="14">
        <v>20</v>
      </c>
      <c r="L26" s="15"/>
      <c r="M26" s="14" t="s">
        <v>56</v>
      </c>
      <c r="N26" s="14"/>
      <c r="O26" s="15"/>
      <c r="P26" s="14">
        <v>4</v>
      </c>
      <c r="Q26" s="14"/>
      <c r="R26" s="15"/>
      <c r="S26" s="14"/>
      <c r="T26" s="14"/>
      <c r="U26" s="18">
        <v>20</v>
      </c>
      <c r="V26" s="37">
        <v>20</v>
      </c>
      <c r="W26" s="18"/>
      <c r="X26" s="18">
        <v>4</v>
      </c>
      <c r="Y26" s="742"/>
    </row>
    <row r="27" spans="2:25" ht="16.5" thickBot="1">
      <c r="B27" s="165">
        <v>14</v>
      </c>
      <c r="C27" s="22" t="s">
        <v>54</v>
      </c>
      <c r="D27" s="13" t="s">
        <v>21</v>
      </c>
      <c r="E27" s="13">
        <v>2</v>
      </c>
      <c r="F27" s="13">
        <f t="shared" si="0"/>
        <v>20</v>
      </c>
      <c r="G27" s="14"/>
      <c r="H27" s="14">
        <v>20</v>
      </c>
      <c r="I27" s="14"/>
      <c r="J27" s="14"/>
      <c r="K27" s="14"/>
      <c r="L27" s="15"/>
      <c r="M27" s="14"/>
      <c r="N27" s="14"/>
      <c r="O27" s="15" t="s">
        <v>56</v>
      </c>
      <c r="P27" s="14">
        <v>3</v>
      </c>
      <c r="Q27" s="14"/>
      <c r="R27" s="15"/>
      <c r="S27" s="14"/>
      <c r="T27" s="14"/>
      <c r="U27" s="18"/>
      <c r="V27" s="37">
        <v>20</v>
      </c>
      <c r="W27" s="18"/>
      <c r="X27" s="18">
        <v>3</v>
      </c>
      <c r="Y27" s="742"/>
    </row>
    <row r="28" spans="2:25" ht="16.5" thickBot="1">
      <c r="B28" s="769" t="s">
        <v>22</v>
      </c>
      <c r="C28" s="770"/>
      <c r="D28" s="770"/>
      <c r="E28" s="771"/>
      <c r="F28" s="772">
        <f t="shared" ref="F28:L28" si="1">SUM(F14:F27)</f>
        <v>430</v>
      </c>
      <c r="G28" s="89">
        <f t="shared" si="1"/>
        <v>160</v>
      </c>
      <c r="H28" s="89">
        <f t="shared" si="1"/>
        <v>80</v>
      </c>
      <c r="I28" s="89">
        <f t="shared" si="1"/>
        <v>0</v>
      </c>
      <c r="J28" s="89">
        <f t="shared" si="1"/>
        <v>0</v>
      </c>
      <c r="K28" s="89">
        <f t="shared" si="1"/>
        <v>190</v>
      </c>
      <c r="L28" s="89">
        <f t="shared" si="1"/>
        <v>0</v>
      </c>
      <c r="M28" s="772"/>
      <c r="N28" s="772"/>
      <c r="O28" s="772"/>
      <c r="P28" s="772">
        <f>SUM(P13:P27)</f>
        <v>40</v>
      </c>
      <c r="Q28" s="772">
        <f>SUM(Q13:Q27)</f>
        <v>0</v>
      </c>
      <c r="R28" s="772">
        <f>SUM(R13:R27)</f>
        <v>16</v>
      </c>
      <c r="S28" s="89">
        <f t="shared" ref="S28:X28" si="2">SUM(S14:S27)</f>
        <v>80</v>
      </c>
      <c r="T28" s="89">
        <f t="shared" si="2"/>
        <v>100</v>
      </c>
      <c r="U28" s="89">
        <f t="shared" si="2"/>
        <v>80</v>
      </c>
      <c r="V28" s="89">
        <f t="shared" si="2"/>
        <v>170</v>
      </c>
      <c r="W28" s="89">
        <f t="shared" si="2"/>
        <v>30</v>
      </c>
      <c r="X28" s="89">
        <f t="shared" si="2"/>
        <v>30</v>
      </c>
      <c r="Y28" s="10"/>
    </row>
    <row r="29" spans="2:25" ht="16.5" thickBot="1">
      <c r="B29" s="775" t="s">
        <v>35</v>
      </c>
      <c r="C29" s="776"/>
      <c r="D29" s="776"/>
      <c r="E29" s="777"/>
      <c r="F29" s="773"/>
      <c r="G29" s="723">
        <f>SUM(G28:L28)</f>
        <v>430</v>
      </c>
      <c r="H29" s="799"/>
      <c r="I29" s="799"/>
      <c r="J29" s="799"/>
      <c r="K29" s="799"/>
      <c r="L29" s="800"/>
      <c r="M29" s="773"/>
      <c r="N29" s="773"/>
      <c r="O29" s="773"/>
      <c r="P29" s="774"/>
      <c r="Q29" s="774"/>
      <c r="R29" s="774"/>
      <c r="S29" s="748">
        <f>SUM(S28:T28)</f>
        <v>180</v>
      </c>
      <c r="T29" s="750"/>
      <c r="U29" s="748">
        <f>SUM(U28:V28)</f>
        <v>250</v>
      </c>
      <c r="V29" s="750"/>
      <c r="W29" s="723" t="s">
        <v>23</v>
      </c>
      <c r="X29" s="724"/>
      <c r="Y29" s="10"/>
    </row>
    <row r="30" spans="2:25" ht="16.5" thickBot="1">
      <c r="B30" s="778"/>
      <c r="C30" s="779"/>
      <c r="D30" s="779"/>
      <c r="E30" s="780"/>
      <c r="F30" s="774"/>
      <c r="G30" s="801"/>
      <c r="H30" s="802"/>
      <c r="I30" s="802"/>
      <c r="J30" s="802"/>
      <c r="K30" s="802"/>
      <c r="L30" s="803"/>
      <c r="M30" s="774"/>
      <c r="N30" s="774"/>
      <c r="O30" s="774"/>
      <c r="P30" s="748">
        <f>SUM(P28:R29)</f>
        <v>56</v>
      </c>
      <c r="Q30" s="749"/>
      <c r="R30" s="750"/>
      <c r="S30" s="748">
        <f>SUM(S29:V29)</f>
        <v>430</v>
      </c>
      <c r="T30" s="749"/>
      <c r="U30" s="749"/>
      <c r="V30" s="750"/>
      <c r="W30" s="727">
        <v>60</v>
      </c>
      <c r="X30" s="728"/>
      <c r="Y30" s="10"/>
    </row>
    <row r="32" spans="2:25" ht="144.6" customHeight="1"/>
    <row r="33" spans="2:24">
      <c r="C33" s="8" t="s">
        <v>24</v>
      </c>
    </row>
    <row r="34" spans="2:24">
      <c r="C34" s="8" t="s">
        <v>25</v>
      </c>
    </row>
    <row r="35" spans="2:24" ht="15.6" customHeight="1">
      <c r="C35" s="8" t="s">
        <v>26</v>
      </c>
      <c r="D35" s="719" t="s">
        <v>311</v>
      </c>
      <c r="E35" s="719"/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19"/>
      <c r="U35" s="719"/>
      <c r="V35" s="719"/>
      <c r="W35" s="719"/>
      <c r="X35" s="719"/>
    </row>
    <row r="36" spans="2:24" ht="16.350000000000001" customHeight="1" thickBot="1">
      <c r="C36" s="8" t="s">
        <v>364</v>
      </c>
      <c r="D36" s="719" t="s">
        <v>365</v>
      </c>
      <c r="E36" s="719"/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719"/>
    </row>
    <row r="37" spans="2:24" ht="15.6" customHeight="1">
      <c r="B37" s="720" t="s">
        <v>94</v>
      </c>
      <c r="C37" s="720" t="s">
        <v>95</v>
      </c>
      <c r="D37" s="723" t="s">
        <v>28</v>
      </c>
      <c r="E37" s="724"/>
      <c r="F37" s="723" t="s">
        <v>93</v>
      </c>
      <c r="G37" s="729"/>
      <c r="H37" s="729"/>
      <c r="I37" s="729"/>
      <c r="J37" s="729"/>
      <c r="K37" s="729"/>
      <c r="L37" s="729"/>
      <c r="M37" s="729"/>
      <c r="N37" s="729"/>
      <c r="O37" s="724"/>
      <c r="P37" s="723" t="s">
        <v>92</v>
      </c>
      <c r="Q37" s="732"/>
      <c r="R37" s="733"/>
      <c r="S37" s="723" t="s">
        <v>0</v>
      </c>
      <c r="T37" s="729"/>
      <c r="U37" s="729"/>
      <c r="V37" s="724"/>
      <c r="W37" s="723" t="s">
        <v>1</v>
      </c>
      <c r="X37" s="724"/>
    </row>
    <row r="38" spans="2:24">
      <c r="B38" s="721"/>
      <c r="C38" s="721"/>
      <c r="D38" s="725"/>
      <c r="E38" s="726"/>
      <c r="F38" s="725"/>
      <c r="G38" s="730"/>
      <c r="H38" s="730"/>
      <c r="I38" s="730"/>
      <c r="J38" s="730"/>
      <c r="K38" s="730"/>
      <c r="L38" s="730"/>
      <c r="M38" s="730"/>
      <c r="N38" s="730"/>
      <c r="O38" s="726"/>
      <c r="P38" s="734"/>
      <c r="Q38" s="735"/>
      <c r="R38" s="736"/>
      <c r="S38" s="725"/>
      <c r="T38" s="730"/>
      <c r="U38" s="730"/>
      <c r="V38" s="726"/>
      <c r="W38" s="725"/>
      <c r="X38" s="726"/>
    </row>
    <row r="39" spans="2:24" ht="16.5" thickBot="1">
      <c r="B39" s="721"/>
      <c r="C39" s="721"/>
      <c r="D39" s="727"/>
      <c r="E39" s="728"/>
      <c r="F39" s="727"/>
      <c r="G39" s="731"/>
      <c r="H39" s="731"/>
      <c r="I39" s="731"/>
      <c r="J39" s="731"/>
      <c r="K39" s="731"/>
      <c r="L39" s="731"/>
      <c r="M39" s="731"/>
      <c r="N39" s="731"/>
      <c r="O39" s="728"/>
      <c r="P39" s="737"/>
      <c r="Q39" s="738"/>
      <c r="R39" s="739"/>
      <c r="S39" s="727"/>
      <c r="T39" s="731"/>
      <c r="U39" s="731"/>
      <c r="V39" s="728"/>
      <c r="W39" s="727"/>
      <c r="X39" s="728"/>
    </row>
    <row r="40" spans="2:24" ht="16.350000000000001" customHeight="1" thickBot="1">
      <c r="B40" s="721"/>
      <c r="C40" s="721"/>
      <c r="D40" s="743" t="s">
        <v>16</v>
      </c>
      <c r="E40" s="743" t="s">
        <v>17</v>
      </c>
      <c r="F40" s="745" t="s">
        <v>2</v>
      </c>
      <c r="G40" s="748" t="s">
        <v>90</v>
      </c>
      <c r="H40" s="749"/>
      <c r="I40" s="749"/>
      <c r="J40" s="749"/>
      <c r="K40" s="749"/>
      <c r="L40" s="750"/>
      <c r="M40" s="748" t="s">
        <v>91</v>
      </c>
      <c r="N40" s="749"/>
      <c r="O40" s="750"/>
      <c r="P40" s="745" t="s">
        <v>3</v>
      </c>
      <c r="Q40" s="745" t="s">
        <v>4</v>
      </c>
      <c r="R40" s="745" t="s">
        <v>5</v>
      </c>
      <c r="S40" s="740" t="s">
        <v>38</v>
      </c>
      <c r="T40" s="751"/>
      <c r="U40" s="751"/>
      <c r="V40" s="741"/>
      <c r="W40" s="740" t="s">
        <v>38</v>
      </c>
      <c r="X40" s="741"/>
    </row>
    <row r="41" spans="2:24" ht="16.5" customHeight="1" thickBot="1">
      <c r="B41" s="721"/>
      <c r="C41" s="721"/>
      <c r="D41" s="744"/>
      <c r="E41" s="744"/>
      <c r="F41" s="746"/>
      <c r="G41" s="745" t="s">
        <v>7</v>
      </c>
      <c r="H41" s="745" t="s">
        <v>8</v>
      </c>
      <c r="I41" s="745" t="s">
        <v>9</v>
      </c>
      <c r="J41" s="745" t="s">
        <v>10</v>
      </c>
      <c r="K41" s="745" t="s">
        <v>11</v>
      </c>
      <c r="L41" s="745" t="s">
        <v>12</v>
      </c>
      <c r="M41" s="745" t="s">
        <v>3</v>
      </c>
      <c r="N41" s="745" t="s">
        <v>4</v>
      </c>
      <c r="O41" s="745" t="s">
        <v>5</v>
      </c>
      <c r="P41" s="746"/>
      <c r="Q41" s="746"/>
      <c r="R41" s="746"/>
      <c r="S41" s="752" t="s">
        <v>36</v>
      </c>
      <c r="T41" s="753"/>
      <c r="U41" s="752" t="s">
        <v>37</v>
      </c>
      <c r="V41" s="758"/>
      <c r="W41" s="786" t="s">
        <v>15</v>
      </c>
      <c r="X41" s="787"/>
    </row>
    <row r="42" spans="2:24" ht="16.5" thickBot="1">
      <c r="B42" s="721"/>
      <c r="C42" s="721"/>
      <c r="D42" s="744"/>
      <c r="E42" s="744"/>
      <c r="F42" s="746"/>
      <c r="G42" s="746"/>
      <c r="H42" s="746"/>
      <c r="I42" s="746"/>
      <c r="J42" s="746"/>
      <c r="K42" s="746"/>
      <c r="L42" s="746"/>
      <c r="M42" s="746"/>
      <c r="N42" s="746"/>
      <c r="O42" s="746"/>
      <c r="P42" s="746"/>
      <c r="Q42" s="746"/>
      <c r="R42" s="746"/>
      <c r="S42" s="754"/>
      <c r="T42" s="755"/>
      <c r="U42" s="759"/>
      <c r="V42" s="760"/>
      <c r="W42" s="788"/>
      <c r="X42" s="789"/>
    </row>
    <row r="43" spans="2:24" ht="16.5" thickBot="1">
      <c r="B43" s="721"/>
      <c r="C43" s="721"/>
      <c r="D43" s="744"/>
      <c r="E43" s="744"/>
      <c r="F43" s="746"/>
      <c r="G43" s="746"/>
      <c r="H43" s="746"/>
      <c r="I43" s="746"/>
      <c r="J43" s="746"/>
      <c r="K43" s="746"/>
      <c r="L43" s="746"/>
      <c r="M43" s="746"/>
      <c r="N43" s="746"/>
      <c r="O43" s="746"/>
      <c r="P43" s="746"/>
      <c r="Q43" s="746"/>
      <c r="R43" s="746"/>
      <c r="S43" s="754"/>
      <c r="T43" s="755"/>
      <c r="U43" s="759"/>
      <c r="V43" s="760"/>
      <c r="W43" s="788"/>
      <c r="X43" s="789"/>
    </row>
    <row r="44" spans="2:24" ht="16.5" thickBot="1">
      <c r="B44" s="721"/>
      <c r="C44" s="721"/>
      <c r="D44" s="744"/>
      <c r="E44" s="744"/>
      <c r="F44" s="746"/>
      <c r="G44" s="746"/>
      <c r="H44" s="746"/>
      <c r="I44" s="746"/>
      <c r="J44" s="746"/>
      <c r="K44" s="746"/>
      <c r="L44" s="746"/>
      <c r="M44" s="746"/>
      <c r="N44" s="746"/>
      <c r="O44" s="746"/>
      <c r="P44" s="746"/>
      <c r="Q44" s="746"/>
      <c r="R44" s="746"/>
      <c r="S44" s="756"/>
      <c r="T44" s="757"/>
      <c r="U44" s="761"/>
      <c r="V44" s="762"/>
      <c r="W44" s="790"/>
      <c r="X44" s="791"/>
    </row>
    <row r="45" spans="2:24" ht="16.5" thickBot="1">
      <c r="B45" s="722"/>
      <c r="C45" s="722"/>
      <c r="D45" s="744"/>
      <c r="E45" s="744"/>
      <c r="F45" s="747"/>
      <c r="G45" s="747"/>
      <c r="H45" s="747"/>
      <c r="I45" s="747"/>
      <c r="J45" s="747"/>
      <c r="K45" s="747"/>
      <c r="L45" s="747"/>
      <c r="M45" s="747"/>
      <c r="N45" s="747"/>
      <c r="O45" s="747"/>
      <c r="P45" s="747"/>
      <c r="Q45" s="747"/>
      <c r="R45" s="747"/>
      <c r="S45" s="11" t="s">
        <v>18</v>
      </c>
      <c r="T45" s="11" t="s">
        <v>19</v>
      </c>
      <c r="U45" s="11" t="s">
        <v>18</v>
      </c>
      <c r="V45" s="11" t="s">
        <v>19</v>
      </c>
      <c r="W45" s="11">
        <v>3</v>
      </c>
      <c r="X45" s="11">
        <v>4</v>
      </c>
    </row>
    <row r="46" spans="2:24" ht="16.5" thickBot="1">
      <c r="B46" s="165">
        <v>1</v>
      </c>
      <c r="C46" s="164" t="s">
        <v>57</v>
      </c>
      <c r="D46" s="12" t="s">
        <v>20</v>
      </c>
      <c r="E46" s="13">
        <v>3</v>
      </c>
      <c r="F46" s="12">
        <f t="shared" ref="F46:F58" si="3">SUM(G46:L46)</f>
        <v>20</v>
      </c>
      <c r="G46" s="14">
        <v>20</v>
      </c>
      <c r="H46" s="14"/>
      <c r="I46" s="14"/>
      <c r="J46" s="14"/>
      <c r="K46" s="14"/>
      <c r="L46" s="15"/>
      <c r="M46" s="14" t="s">
        <v>56</v>
      </c>
      <c r="N46" s="14"/>
      <c r="O46" s="15"/>
      <c r="P46" s="14">
        <v>4</v>
      </c>
      <c r="Q46" s="14"/>
      <c r="R46" s="15"/>
      <c r="S46" s="14">
        <f>G46</f>
        <v>20</v>
      </c>
      <c r="T46" s="14"/>
      <c r="U46" s="14"/>
      <c r="V46" s="15"/>
      <c r="W46" s="14">
        <v>4</v>
      </c>
      <c r="X46" s="15"/>
    </row>
    <row r="47" spans="2:24" ht="16.5" thickBot="1">
      <c r="B47" s="165">
        <v>2</v>
      </c>
      <c r="C47" s="164" t="s">
        <v>372</v>
      </c>
      <c r="D47" s="13" t="s">
        <v>21</v>
      </c>
      <c r="E47" s="13">
        <v>3</v>
      </c>
      <c r="F47" s="13">
        <f t="shared" si="3"/>
        <v>20</v>
      </c>
      <c r="G47" s="14"/>
      <c r="H47" s="14">
        <v>20</v>
      </c>
      <c r="I47" s="14"/>
      <c r="J47" s="14"/>
      <c r="K47" s="14"/>
      <c r="L47" s="15"/>
      <c r="M47" s="14" t="s">
        <v>56</v>
      </c>
      <c r="N47" s="14"/>
      <c r="O47" s="15"/>
      <c r="P47" s="14">
        <v>4</v>
      </c>
      <c r="Q47" s="14"/>
      <c r="R47" s="15"/>
      <c r="S47" s="14"/>
      <c r="T47" s="14">
        <f t="shared" ref="T47:T52" si="4">SUM(H47:L47)</f>
        <v>20</v>
      </c>
      <c r="U47" s="14"/>
      <c r="V47" s="15"/>
      <c r="W47" s="14">
        <v>4</v>
      </c>
      <c r="X47" s="15"/>
    </row>
    <row r="48" spans="2:24" ht="27" customHeight="1" thickBot="1">
      <c r="B48" s="165">
        <v>3</v>
      </c>
      <c r="C48" s="164" t="s">
        <v>373</v>
      </c>
      <c r="D48" s="13" t="s">
        <v>55</v>
      </c>
      <c r="E48" s="13">
        <v>3</v>
      </c>
      <c r="F48" s="13">
        <f t="shared" si="3"/>
        <v>40</v>
      </c>
      <c r="G48" s="14">
        <v>20</v>
      </c>
      <c r="H48" s="14"/>
      <c r="I48" s="14"/>
      <c r="J48" s="14"/>
      <c r="K48" s="14">
        <v>20</v>
      </c>
      <c r="L48" s="15"/>
      <c r="M48" s="14" t="s">
        <v>56</v>
      </c>
      <c r="N48" s="14"/>
      <c r="O48" s="15"/>
      <c r="P48" s="14">
        <v>4</v>
      </c>
      <c r="Q48" s="14"/>
      <c r="R48" s="15"/>
      <c r="S48" s="14">
        <f>G48</f>
        <v>20</v>
      </c>
      <c r="T48" s="14">
        <v>20</v>
      </c>
      <c r="U48" s="14"/>
      <c r="V48" s="15"/>
      <c r="W48" s="18">
        <v>5</v>
      </c>
      <c r="X48" s="37"/>
    </row>
    <row r="49" spans="2:24" ht="16.5" thickBot="1">
      <c r="B49" s="165">
        <v>4</v>
      </c>
      <c r="C49" s="16" t="s">
        <v>89</v>
      </c>
      <c r="D49" s="13" t="s">
        <v>55</v>
      </c>
      <c r="E49" s="13" t="s">
        <v>374</v>
      </c>
      <c r="F49" s="13">
        <f t="shared" si="3"/>
        <v>60</v>
      </c>
      <c r="G49" s="14"/>
      <c r="H49" s="14"/>
      <c r="I49" s="14"/>
      <c r="J49" s="14"/>
      <c r="K49" s="18">
        <v>60</v>
      </c>
      <c r="L49" s="15"/>
      <c r="M49" s="14" t="s">
        <v>56</v>
      </c>
      <c r="N49" s="14"/>
      <c r="O49" s="15"/>
      <c r="P49" s="14">
        <v>4</v>
      </c>
      <c r="Q49" s="14"/>
      <c r="R49" s="15"/>
      <c r="S49" s="14"/>
      <c r="T49" s="14">
        <v>30</v>
      </c>
      <c r="U49" s="14"/>
      <c r="V49" s="15">
        <v>30</v>
      </c>
      <c r="W49" s="18">
        <v>2</v>
      </c>
      <c r="X49" s="37">
        <v>2</v>
      </c>
    </row>
    <row r="50" spans="2:24" ht="16.5" thickBot="1">
      <c r="B50" s="165">
        <v>5</v>
      </c>
      <c r="C50" s="164" t="s">
        <v>375</v>
      </c>
      <c r="D50" s="13" t="s">
        <v>55</v>
      </c>
      <c r="E50" s="13">
        <v>3</v>
      </c>
      <c r="F50" s="13">
        <f t="shared" si="3"/>
        <v>40</v>
      </c>
      <c r="G50" s="14">
        <v>20</v>
      </c>
      <c r="H50" s="14"/>
      <c r="I50" s="14"/>
      <c r="J50" s="14"/>
      <c r="K50" s="14">
        <v>20</v>
      </c>
      <c r="L50" s="15"/>
      <c r="M50" s="14" t="s">
        <v>56</v>
      </c>
      <c r="N50" s="14"/>
      <c r="O50" s="15"/>
      <c r="P50" s="14">
        <v>4</v>
      </c>
      <c r="Q50" s="14"/>
      <c r="R50" s="15"/>
      <c r="S50" s="14">
        <f>G50</f>
        <v>20</v>
      </c>
      <c r="T50" s="14">
        <v>20</v>
      </c>
      <c r="U50" s="14"/>
      <c r="V50" s="15"/>
      <c r="W50" s="18">
        <v>4</v>
      </c>
      <c r="X50" s="37"/>
    </row>
    <row r="51" spans="2:24" ht="16.5" thickBot="1">
      <c r="B51" s="165">
        <v>6</v>
      </c>
      <c r="C51" s="164" t="s">
        <v>58</v>
      </c>
      <c r="D51" s="13" t="s">
        <v>21</v>
      </c>
      <c r="E51" s="13">
        <v>3</v>
      </c>
      <c r="F51" s="13">
        <f t="shared" si="3"/>
        <v>20</v>
      </c>
      <c r="G51" s="14"/>
      <c r="H51" s="14">
        <v>20</v>
      </c>
      <c r="I51" s="14"/>
      <c r="J51" s="14"/>
      <c r="K51" s="14"/>
      <c r="L51" s="15"/>
      <c r="M51" s="14" t="s">
        <v>56</v>
      </c>
      <c r="N51" s="14"/>
      <c r="O51" s="15"/>
      <c r="P51" s="14">
        <v>3</v>
      </c>
      <c r="Q51" s="14"/>
      <c r="R51" s="15"/>
      <c r="S51" s="14"/>
      <c r="T51" s="14">
        <f t="shared" si="4"/>
        <v>20</v>
      </c>
      <c r="U51" s="14"/>
      <c r="V51" s="15"/>
      <c r="W51" s="18">
        <v>3</v>
      </c>
      <c r="X51" s="37"/>
    </row>
    <row r="52" spans="2:24" ht="16.5" thickBot="1">
      <c r="B52" s="165">
        <v>7</v>
      </c>
      <c r="C52" s="164" t="s">
        <v>59</v>
      </c>
      <c r="D52" s="13" t="s">
        <v>21</v>
      </c>
      <c r="E52" s="13">
        <v>3</v>
      </c>
      <c r="F52" s="13">
        <f t="shared" si="3"/>
        <v>20</v>
      </c>
      <c r="G52" s="14"/>
      <c r="H52" s="14">
        <v>20</v>
      </c>
      <c r="I52" s="14"/>
      <c r="J52" s="14"/>
      <c r="K52" s="14"/>
      <c r="L52" s="15"/>
      <c r="M52" s="14" t="s">
        <v>56</v>
      </c>
      <c r="N52" s="14"/>
      <c r="O52" s="15"/>
      <c r="P52" s="14">
        <v>3</v>
      </c>
      <c r="Q52" s="14"/>
      <c r="R52" s="15"/>
      <c r="S52" s="14"/>
      <c r="T52" s="14">
        <f t="shared" si="4"/>
        <v>20</v>
      </c>
      <c r="U52" s="14"/>
      <c r="V52" s="15"/>
      <c r="W52" s="18">
        <v>3</v>
      </c>
      <c r="X52" s="37"/>
    </row>
    <row r="53" spans="2:24" ht="16.5" thickBot="1">
      <c r="B53" s="165">
        <v>8</v>
      </c>
      <c r="C53" s="164" t="s">
        <v>47</v>
      </c>
      <c r="D53" s="13" t="s">
        <v>55</v>
      </c>
      <c r="E53" s="13">
        <v>3</v>
      </c>
      <c r="F53" s="13">
        <f t="shared" si="3"/>
        <v>40</v>
      </c>
      <c r="G53" s="14">
        <v>20</v>
      </c>
      <c r="H53" s="14"/>
      <c r="I53" s="14"/>
      <c r="J53" s="14"/>
      <c r="K53" s="14">
        <v>20</v>
      </c>
      <c r="L53" s="15"/>
      <c r="M53" s="14" t="s">
        <v>56</v>
      </c>
      <c r="N53" s="14"/>
      <c r="O53" s="15"/>
      <c r="P53" s="14">
        <v>5</v>
      </c>
      <c r="Q53" s="14"/>
      <c r="R53" s="20"/>
      <c r="S53" s="14">
        <f>G53</f>
        <v>20</v>
      </c>
      <c r="T53" s="14">
        <v>20</v>
      </c>
      <c r="U53" s="14"/>
      <c r="V53" s="15"/>
      <c r="W53" s="18">
        <v>5</v>
      </c>
      <c r="X53" s="37"/>
    </row>
    <row r="54" spans="2:24" ht="16.5" thickBot="1">
      <c r="B54" s="165">
        <v>9</v>
      </c>
      <c r="C54" s="164" t="s">
        <v>376</v>
      </c>
      <c r="D54" s="13" t="s">
        <v>55</v>
      </c>
      <c r="E54" s="13">
        <v>4</v>
      </c>
      <c r="F54" s="13">
        <f t="shared" si="3"/>
        <v>40</v>
      </c>
      <c r="G54" s="14">
        <v>20</v>
      </c>
      <c r="H54" s="14"/>
      <c r="I54" s="14"/>
      <c r="J54" s="14"/>
      <c r="K54" s="14">
        <v>20</v>
      </c>
      <c r="L54" s="15"/>
      <c r="M54" s="14" t="s">
        <v>56</v>
      </c>
      <c r="N54" s="14"/>
      <c r="O54" s="15"/>
      <c r="P54" s="14">
        <v>6</v>
      </c>
      <c r="Q54" s="14"/>
      <c r="R54" s="15"/>
      <c r="S54" s="14"/>
      <c r="T54" s="14"/>
      <c r="U54" s="14">
        <f>G54</f>
        <v>20</v>
      </c>
      <c r="V54" s="74">
        <v>20</v>
      </c>
      <c r="W54" s="171"/>
      <c r="X54" s="37">
        <v>6</v>
      </c>
    </row>
    <row r="55" spans="2:24" ht="16.5" thickBot="1">
      <c r="B55" s="165">
        <v>10</v>
      </c>
      <c r="C55" s="164" t="s">
        <v>377</v>
      </c>
      <c r="D55" s="13" t="s">
        <v>60</v>
      </c>
      <c r="E55" s="13">
        <v>4</v>
      </c>
      <c r="F55" s="13">
        <f t="shared" si="3"/>
        <v>40</v>
      </c>
      <c r="G55" s="18">
        <v>20</v>
      </c>
      <c r="H55" s="18">
        <v>20</v>
      </c>
      <c r="I55" s="25"/>
      <c r="J55" s="25"/>
      <c r="K55" s="25"/>
      <c r="L55" s="76"/>
      <c r="M55" s="25"/>
      <c r="N55" s="18" t="s">
        <v>56</v>
      </c>
      <c r="O55" s="76"/>
      <c r="P55" s="25"/>
      <c r="Q55" s="18">
        <v>6</v>
      </c>
      <c r="R55" s="76"/>
      <c r="S55" s="14"/>
      <c r="T55" s="14"/>
      <c r="U55" s="14">
        <f>G55</f>
        <v>20</v>
      </c>
      <c r="V55" s="74">
        <v>20</v>
      </c>
      <c r="W55" s="75"/>
      <c r="X55" s="37">
        <v>6</v>
      </c>
    </row>
    <row r="56" spans="2:24" ht="16.5" thickBot="1">
      <c r="B56" s="165">
        <v>11</v>
      </c>
      <c r="C56" s="22" t="s">
        <v>45</v>
      </c>
      <c r="D56" s="13" t="s">
        <v>21</v>
      </c>
      <c r="E56" s="13">
        <v>4</v>
      </c>
      <c r="F56" s="13">
        <f t="shared" si="3"/>
        <v>90</v>
      </c>
      <c r="G56" s="14"/>
      <c r="H56" s="14"/>
      <c r="I56" s="14"/>
      <c r="J56" s="14"/>
      <c r="K56" s="14"/>
      <c r="L56" s="15">
        <v>90</v>
      </c>
      <c r="M56" s="14"/>
      <c r="N56" s="14" t="s">
        <v>56</v>
      </c>
      <c r="O56" s="15"/>
      <c r="P56" s="14"/>
      <c r="Q56" s="14">
        <v>6</v>
      </c>
      <c r="R56" s="15"/>
      <c r="S56" s="14"/>
      <c r="T56" s="14"/>
      <c r="U56" s="14"/>
      <c r="V56" s="74">
        <f>SUM(H56:L56)</f>
        <v>90</v>
      </c>
      <c r="W56" s="75"/>
      <c r="X56" s="37">
        <v>6</v>
      </c>
    </row>
    <row r="57" spans="2:24" ht="16.5" thickBot="1">
      <c r="B57" s="165">
        <v>12</v>
      </c>
      <c r="C57" s="22" t="s">
        <v>41</v>
      </c>
      <c r="D57" s="13" t="s">
        <v>21</v>
      </c>
      <c r="E57" s="13">
        <v>4</v>
      </c>
      <c r="F57" s="13">
        <f t="shared" si="3"/>
        <v>20</v>
      </c>
      <c r="G57" s="14"/>
      <c r="H57" s="14"/>
      <c r="I57" s="14"/>
      <c r="J57" s="14">
        <v>20</v>
      </c>
      <c r="K57" s="14"/>
      <c r="L57" s="15"/>
      <c r="M57" s="14"/>
      <c r="N57" s="14" t="s">
        <v>56</v>
      </c>
      <c r="O57" s="15"/>
      <c r="P57" s="14"/>
      <c r="Q57" s="14">
        <v>6</v>
      </c>
      <c r="R57" s="15"/>
      <c r="S57" s="14"/>
      <c r="T57" s="14"/>
      <c r="U57" s="14"/>
      <c r="V57" s="74">
        <f>SUM(H57:L57)</f>
        <v>20</v>
      </c>
      <c r="W57" s="75"/>
      <c r="X57" s="37">
        <v>6</v>
      </c>
    </row>
    <row r="58" spans="2:24" ht="16.5" thickBot="1">
      <c r="B58" s="165">
        <v>13</v>
      </c>
      <c r="C58" s="164" t="s">
        <v>378</v>
      </c>
      <c r="D58" s="13" t="s">
        <v>55</v>
      </c>
      <c r="E58" s="13">
        <v>4</v>
      </c>
      <c r="F58" s="13">
        <f t="shared" si="3"/>
        <v>40</v>
      </c>
      <c r="G58" s="14">
        <v>20</v>
      </c>
      <c r="H58" s="14"/>
      <c r="I58" s="14"/>
      <c r="J58" s="14"/>
      <c r="K58" s="14">
        <v>20</v>
      </c>
      <c r="L58" s="15"/>
      <c r="M58" s="14" t="s">
        <v>56</v>
      </c>
      <c r="N58" s="14"/>
      <c r="O58" s="15"/>
      <c r="P58" s="14">
        <v>4</v>
      </c>
      <c r="Q58" s="14"/>
      <c r="R58" s="15"/>
      <c r="S58" s="14"/>
      <c r="T58" s="14"/>
      <c r="U58" s="14">
        <f>G58</f>
        <v>20</v>
      </c>
      <c r="V58" s="74">
        <v>20</v>
      </c>
      <c r="W58" s="172"/>
      <c r="X58" s="37">
        <v>4</v>
      </c>
    </row>
    <row r="59" spans="2:24" ht="16.5" thickBot="1">
      <c r="B59" s="769" t="s">
        <v>22</v>
      </c>
      <c r="C59" s="770"/>
      <c r="D59" s="770"/>
      <c r="E59" s="771"/>
      <c r="F59" s="772">
        <f t="shared" ref="F59:L59" si="5">SUM(F46:F58)</f>
        <v>490</v>
      </c>
      <c r="G59" s="89">
        <f t="shared" si="5"/>
        <v>140</v>
      </c>
      <c r="H59" s="89">
        <f t="shared" si="5"/>
        <v>80</v>
      </c>
      <c r="I59" s="89">
        <f t="shared" si="5"/>
        <v>0</v>
      </c>
      <c r="J59" s="89">
        <f t="shared" si="5"/>
        <v>20</v>
      </c>
      <c r="K59" s="89">
        <f t="shared" si="5"/>
        <v>160</v>
      </c>
      <c r="L59" s="89">
        <f t="shared" si="5"/>
        <v>90</v>
      </c>
      <c r="M59" s="772"/>
      <c r="N59" s="772"/>
      <c r="O59" s="772"/>
      <c r="P59" s="772">
        <f t="shared" ref="P59:X59" si="6">SUM(P46:P58)</f>
        <v>41</v>
      </c>
      <c r="Q59" s="772">
        <f t="shared" si="6"/>
        <v>18</v>
      </c>
      <c r="R59" s="772">
        <f t="shared" si="6"/>
        <v>0</v>
      </c>
      <c r="S59" s="89">
        <f t="shared" si="6"/>
        <v>80</v>
      </c>
      <c r="T59" s="89">
        <f t="shared" si="6"/>
        <v>150</v>
      </c>
      <c r="U59" s="89">
        <f t="shared" si="6"/>
        <v>60</v>
      </c>
      <c r="V59" s="89">
        <f t="shared" si="6"/>
        <v>200</v>
      </c>
      <c r="W59" s="89">
        <f t="shared" si="6"/>
        <v>30</v>
      </c>
      <c r="X59" s="173">
        <f t="shared" si="6"/>
        <v>30</v>
      </c>
    </row>
    <row r="60" spans="2:24" ht="16.5" thickBot="1">
      <c r="B60" s="775" t="s">
        <v>35</v>
      </c>
      <c r="C60" s="776"/>
      <c r="D60" s="776"/>
      <c r="E60" s="777"/>
      <c r="F60" s="773"/>
      <c r="G60" s="723">
        <f>SUM(G59:L59)</f>
        <v>490</v>
      </c>
      <c r="H60" s="799"/>
      <c r="I60" s="799"/>
      <c r="J60" s="799"/>
      <c r="K60" s="799"/>
      <c r="L60" s="800"/>
      <c r="M60" s="773"/>
      <c r="N60" s="773"/>
      <c r="O60" s="773"/>
      <c r="P60" s="774"/>
      <c r="Q60" s="774"/>
      <c r="R60" s="774"/>
      <c r="S60" s="748">
        <f>SUM(S59:T59)</f>
        <v>230</v>
      </c>
      <c r="T60" s="750"/>
      <c r="U60" s="748">
        <f>SUM(U59:V59)</f>
        <v>260</v>
      </c>
      <c r="V60" s="750"/>
      <c r="W60" s="723" t="s">
        <v>23</v>
      </c>
      <c r="X60" s="724"/>
    </row>
    <row r="61" spans="2:24" ht="14.25" customHeight="1" thickBot="1">
      <c r="B61" s="778"/>
      <c r="C61" s="779"/>
      <c r="D61" s="779"/>
      <c r="E61" s="780"/>
      <c r="F61" s="774"/>
      <c r="G61" s="801"/>
      <c r="H61" s="802"/>
      <c r="I61" s="802"/>
      <c r="J61" s="802"/>
      <c r="K61" s="802"/>
      <c r="L61" s="803"/>
      <c r="M61" s="774"/>
      <c r="N61" s="774"/>
      <c r="O61" s="774"/>
      <c r="P61" s="748">
        <f>SUM(P59:R60)</f>
        <v>59</v>
      </c>
      <c r="Q61" s="749"/>
      <c r="R61" s="750"/>
      <c r="S61" s="748">
        <f>SUM(S60:V60)</f>
        <v>490</v>
      </c>
      <c r="T61" s="749"/>
      <c r="U61" s="749"/>
      <c r="V61" s="750"/>
      <c r="W61" s="727">
        <f>SUM(W59:X59)</f>
        <v>60</v>
      </c>
      <c r="X61" s="728"/>
    </row>
    <row r="63" spans="2:24" ht="181.35" customHeight="1"/>
    <row r="64" spans="2:24">
      <c r="C64" s="8" t="s">
        <v>24</v>
      </c>
    </row>
    <row r="65" spans="2:24">
      <c r="C65" s="8" t="s">
        <v>25</v>
      </c>
    </row>
    <row r="66" spans="2:24" ht="15.6" customHeight="1">
      <c r="C66" s="8" t="s">
        <v>26</v>
      </c>
      <c r="D66" s="719" t="s">
        <v>311</v>
      </c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19"/>
      <c r="X66" s="719"/>
    </row>
    <row r="67" spans="2:24" ht="16.350000000000001" customHeight="1" thickBot="1">
      <c r="C67" s="8" t="s">
        <v>364</v>
      </c>
      <c r="D67" s="719" t="s">
        <v>379</v>
      </c>
      <c r="E67" s="719"/>
      <c r="F67" s="719"/>
      <c r="G67" s="719"/>
      <c r="H67" s="719"/>
      <c r="I67" s="719"/>
      <c r="J67" s="719"/>
      <c r="K67" s="719"/>
      <c r="L67" s="719"/>
      <c r="M67" s="719"/>
      <c r="N67" s="719"/>
      <c r="O67" s="719"/>
      <c r="P67" s="719"/>
      <c r="Q67" s="719"/>
      <c r="R67" s="719"/>
      <c r="S67" s="719"/>
      <c r="T67" s="719"/>
      <c r="U67" s="719"/>
      <c r="V67" s="719"/>
      <c r="W67" s="719"/>
      <c r="X67" s="719"/>
    </row>
    <row r="68" spans="2:24" ht="15.75" customHeight="1">
      <c r="B68" s="720" t="s">
        <v>94</v>
      </c>
      <c r="C68" s="720" t="s">
        <v>95</v>
      </c>
      <c r="D68" s="723" t="s">
        <v>28</v>
      </c>
      <c r="E68" s="724"/>
      <c r="F68" s="723" t="s">
        <v>93</v>
      </c>
      <c r="G68" s="729"/>
      <c r="H68" s="729"/>
      <c r="I68" s="729"/>
      <c r="J68" s="729"/>
      <c r="K68" s="729"/>
      <c r="L68" s="729"/>
      <c r="M68" s="729"/>
      <c r="N68" s="729"/>
      <c r="O68" s="724"/>
      <c r="P68" s="723" t="s">
        <v>92</v>
      </c>
      <c r="Q68" s="732"/>
      <c r="R68" s="733"/>
      <c r="S68" s="723" t="s">
        <v>0</v>
      </c>
      <c r="T68" s="729"/>
      <c r="U68" s="729"/>
      <c r="V68" s="724"/>
      <c r="W68" s="723" t="s">
        <v>1</v>
      </c>
      <c r="X68" s="724"/>
    </row>
    <row r="69" spans="2:24" ht="15" customHeight="1">
      <c r="B69" s="721"/>
      <c r="C69" s="721"/>
      <c r="D69" s="725"/>
      <c r="E69" s="726"/>
      <c r="F69" s="725"/>
      <c r="G69" s="730"/>
      <c r="H69" s="730"/>
      <c r="I69" s="730"/>
      <c r="J69" s="730"/>
      <c r="K69" s="730"/>
      <c r="L69" s="730"/>
      <c r="M69" s="730"/>
      <c r="N69" s="730"/>
      <c r="O69" s="726"/>
      <c r="P69" s="734"/>
      <c r="Q69" s="735"/>
      <c r="R69" s="736"/>
      <c r="S69" s="725"/>
      <c r="T69" s="730"/>
      <c r="U69" s="730"/>
      <c r="V69" s="726"/>
      <c r="W69" s="725"/>
      <c r="X69" s="726"/>
    </row>
    <row r="70" spans="2:24" ht="16.5" thickBot="1">
      <c r="B70" s="721"/>
      <c r="C70" s="721"/>
      <c r="D70" s="727"/>
      <c r="E70" s="728"/>
      <c r="F70" s="727"/>
      <c r="G70" s="731"/>
      <c r="H70" s="731"/>
      <c r="I70" s="731"/>
      <c r="J70" s="731"/>
      <c r="K70" s="731"/>
      <c r="L70" s="731"/>
      <c r="M70" s="731"/>
      <c r="N70" s="731"/>
      <c r="O70" s="728"/>
      <c r="P70" s="737"/>
      <c r="Q70" s="738"/>
      <c r="R70" s="739"/>
      <c r="S70" s="727"/>
      <c r="T70" s="731"/>
      <c r="U70" s="731"/>
      <c r="V70" s="728"/>
      <c r="W70" s="727"/>
      <c r="X70" s="728"/>
    </row>
    <row r="71" spans="2:24" ht="15.75" customHeight="1" thickBot="1">
      <c r="B71" s="721"/>
      <c r="C71" s="721"/>
      <c r="D71" s="745" t="s">
        <v>16</v>
      </c>
      <c r="E71" s="745" t="s">
        <v>17</v>
      </c>
      <c r="F71" s="745" t="s">
        <v>2</v>
      </c>
      <c r="G71" s="748" t="s">
        <v>90</v>
      </c>
      <c r="H71" s="749"/>
      <c r="I71" s="749"/>
      <c r="J71" s="749"/>
      <c r="K71" s="749"/>
      <c r="L71" s="750"/>
      <c r="M71" s="748" t="s">
        <v>91</v>
      </c>
      <c r="N71" s="749"/>
      <c r="O71" s="750"/>
      <c r="P71" s="745" t="s">
        <v>3</v>
      </c>
      <c r="Q71" s="745" t="s">
        <v>4</v>
      </c>
      <c r="R71" s="745" t="s">
        <v>5</v>
      </c>
      <c r="S71" s="740" t="s">
        <v>44</v>
      </c>
      <c r="T71" s="751"/>
      <c r="U71" s="751"/>
      <c r="V71" s="741"/>
      <c r="W71" s="740" t="s">
        <v>44</v>
      </c>
      <c r="X71" s="741"/>
    </row>
    <row r="72" spans="2:24" ht="16.5" customHeight="1">
      <c r="B72" s="721"/>
      <c r="C72" s="721"/>
      <c r="D72" s="746"/>
      <c r="E72" s="746"/>
      <c r="F72" s="746"/>
      <c r="G72" s="745" t="s">
        <v>7</v>
      </c>
      <c r="H72" s="745" t="s">
        <v>8</v>
      </c>
      <c r="I72" s="745" t="s">
        <v>9</v>
      </c>
      <c r="J72" s="745" t="s">
        <v>10</v>
      </c>
      <c r="K72" s="745" t="s">
        <v>11</v>
      </c>
      <c r="L72" s="745" t="s">
        <v>12</v>
      </c>
      <c r="M72" s="745" t="s">
        <v>3</v>
      </c>
      <c r="N72" s="745" t="s">
        <v>4</v>
      </c>
      <c r="O72" s="745" t="s">
        <v>5</v>
      </c>
      <c r="P72" s="746"/>
      <c r="Q72" s="746"/>
      <c r="R72" s="746"/>
      <c r="S72" s="752" t="s">
        <v>42</v>
      </c>
      <c r="T72" s="753"/>
      <c r="U72" s="752" t="s">
        <v>43</v>
      </c>
      <c r="V72" s="758"/>
      <c r="W72" s="786" t="s">
        <v>15</v>
      </c>
      <c r="X72" s="787"/>
    </row>
    <row r="73" spans="2:24" ht="16.5" customHeight="1">
      <c r="B73" s="721"/>
      <c r="C73" s="721"/>
      <c r="D73" s="746"/>
      <c r="E73" s="746"/>
      <c r="F73" s="746"/>
      <c r="G73" s="746"/>
      <c r="H73" s="746"/>
      <c r="I73" s="746"/>
      <c r="J73" s="746"/>
      <c r="K73" s="746"/>
      <c r="L73" s="746"/>
      <c r="M73" s="746"/>
      <c r="N73" s="746"/>
      <c r="O73" s="746"/>
      <c r="P73" s="746"/>
      <c r="Q73" s="746"/>
      <c r="R73" s="746"/>
      <c r="S73" s="754"/>
      <c r="T73" s="755"/>
      <c r="U73" s="759"/>
      <c r="V73" s="760"/>
      <c r="W73" s="788"/>
      <c r="X73" s="789"/>
    </row>
    <row r="74" spans="2:24" ht="16.5" customHeight="1">
      <c r="B74" s="721"/>
      <c r="C74" s="721"/>
      <c r="D74" s="746"/>
      <c r="E74" s="746"/>
      <c r="F74" s="746"/>
      <c r="G74" s="746"/>
      <c r="H74" s="746"/>
      <c r="I74" s="746"/>
      <c r="J74" s="746"/>
      <c r="K74" s="746"/>
      <c r="L74" s="746"/>
      <c r="M74" s="746"/>
      <c r="N74" s="746"/>
      <c r="O74" s="746"/>
      <c r="P74" s="746"/>
      <c r="Q74" s="746"/>
      <c r="R74" s="746"/>
      <c r="S74" s="754"/>
      <c r="T74" s="755"/>
      <c r="U74" s="759"/>
      <c r="V74" s="760"/>
      <c r="W74" s="788"/>
      <c r="X74" s="789"/>
    </row>
    <row r="75" spans="2:24" ht="16.5" customHeight="1" thickBot="1">
      <c r="B75" s="721"/>
      <c r="C75" s="721"/>
      <c r="D75" s="746"/>
      <c r="E75" s="746"/>
      <c r="F75" s="746"/>
      <c r="G75" s="746"/>
      <c r="H75" s="746"/>
      <c r="I75" s="746"/>
      <c r="J75" s="746"/>
      <c r="K75" s="746"/>
      <c r="L75" s="746"/>
      <c r="M75" s="746"/>
      <c r="N75" s="746"/>
      <c r="O75" s="746"/>
      <c r="P75" s="746"/>
      <c r="Q75" s="746"/>
      <c r="R75" s="746"/>
      <c r="S75" s="756"/>
      <c r="T75" s="757"/>
      <c r="U75" s="761"/>
      <c r="V75" s="762"/>
      <c r="W75" s="790"/>
      <c r="X75" s="791"/>
    </row>
    <row r="76" spans="2:24" ht="16.5" thickBot="1">
      <c r="B76" s="722"/>
      <c r="C76" s="722"/>
      <c r="D76" s="747"/>
      <c r="E76" s="747"/>
      <c r="F76" s="747"/>
      <c r="G76" s="747"/>
      <c r="H76" s="747"/>
      <c r="I76" s="747"/>
      <c r="J76" s="747"/>
      <c r="K76" s="747"/>
      <c r="L76" s="747"/>
      <c r="M76" s="747"/>
      <c r="N76" s="747"/>
      <c r="O76" s="747"/>
      <c r="P76" s="747"/>
      <c r="Q76" s="747"/>
      <c r="R76" s="747"/>
      <c r="S76" s="11" t="s">
        <v>18</v>
      </c>
      <c r="T76" s="11" t="s">
        <v>19</v>
      </c>
      <c r="U76" s="11" t="s">
        <v>18</v>
      </c>
      <c r="V76" s="11" t="s">
        <v>19</v>
      </c>
      <c r="W76" s="11">
        <v>5</v>
      </c>
      <c r="X76" s="11">
        <v>6</v>
      </c>
    </row>
    <row r="77" spans="2:24" ht="16.5" thickBot="1">
      <c r="B77" s="165">
        <v>1</v>
      </c>
      <c r="C77" s="16" t="s">
        <v>89</v>
      </c>
      <c r="D77" s="13" t="s">
        <v>55</v>
      </c>
      <c r="E77" s="13" t="s">
        <v>380</v>
      </c>
      <c r="F77" s="13">
        <f t="shared" ref="F77:F90" si="7">SUM(G77:L77)</f>
        <v>30</v>
      </c>
      <c r="G77" s="14"/>
      <c r="H77" s="14"/>
      <c r="I77" s="14"/>
      <c r="J77" s="14"/>
      <c r="K77" s="18">
        <v>30</v>
      </c>
      <c r="L77" s="15"/>
      <c r="M77" s="14" t="s">
        <v>56</v>
      </c>
      <c r="N77" s="14"/>
      <c r="O77" s="15"/>
      <c r="P77" s="14">
        <v>4</v>
      </c>
      <c r="Q77" s="14"/>
      <c r="R77" s="15"/>
      <c r="S77" s="14"/>
      <c r="T77" s="14">
        <v>30</v>
      </c>
      <c r="U77" s="14"/>
      <c r="V77" s="15"/>
      <c r="W77" s="18">
        <v>2</v>
      </c>
      <c r="X77" s="37"/>
    </row>
    <row r="78" spans="2:24" ht="16.5" thickBot="1">
      <c r="B78" s="165">
        <v>2</v>
      </c>
      <c r="C78" s="164" t="s">
        <v>61</v>
      </c>
      <c r="D78" s="12" t="s">
        <v>55</v>
      </c>
      <c r="E78" s="12">
        <v>5</v>
      </c>
      <c r="F78" s="12">
        <f t="shared" si="7"/>
        <v>40</v>
      </c>
      <c r="G78" s="14">
        <v>20</v>
      </c>
      <c r="H78" s="14"/>
      <c r="I78" s="14"/>
      <c r="J78" s="14"/>
      <c r="K78" s="14">
        <v>20</v>
      </c>
      <c r="L78" s="15"/>
      <c r="M78" s="14" t="s">
        <v>56</v>
      </c>
      <c r="N78" s="14"/>
      <c r="O78" s="15"/>
      <c r="P78" s="14">
        <v>3</v>
      </c>
      <c r="Q78" s="14"/>
      <c r="R78" s="15"/>
      <c r="S78" s="14">
        <v>20</v>
      </c>
      <c r="T78" s="14">
        <v>20</v>
      </c>
      <c r="U78" s="14"/>
      <c r="V78" s="15"/>
      <c r="W78" s="18">
        <v>3</v>
      </c>
      <c r="X78" s="37"/>
    </row>
    <row r="79" spans="2:24" ht="16.5" thickBot="1">
      <c r="B79" s="165">
        <v>3</v>
      </c>
      <c r="C79" s="164" t="s">
        <v>62</v>
      </c>
      <c r="D79" s="13" t="s">
        <v>21</v>
      </c>
      <c r="E79" s="13">
        <v>5</v>
      </c>
      <c r="F79" s="13">
        <f t="shared" si="7"/>
        <v>20</v>
      </c>
      <c r="G79" s="14"/>
      <c r="H79" s="14">
        <v>20</v>
      </c>
      <c r="I79" s="14"/>
      <c r="J79" s="14"/>
      <c r="K79" s="14"/>
      <c r="L79" s="15"/>
      <c r="M79" s="14" t="s">
        <v>56</v>
      </c>
      <c r="N79" s="14"/>
      <c r="O79" s="15"/>
      <c r="P79" s="14">
        <v>2</v>
      </c>
      <c r="Q79" s="14"/>
      <c r="R79" s="15"/>
      <c r="S79" s="14"/>
      <c r="T79" s="14">
        <v>20</v>
      </c>
      <c r="U79" s="14"/>
      <c r="V79" s="15"/>
      <c r="W79" s="18">
        <v>2</v>
      </c>
      <c r="X79" s="37"/>
    </row>
    <row r="80" spans="2:24" ht="16.5" thickBot="1">
      <c r="B80" s="165">
        <v>4</v>
      </c>
      <c r="C80" s="164" t="s">
        <v>63</v>
      </c>
      <c r="D80" s="13" t="s">
        <v>21</v>
      </c>
      <c r="E80" s="13">
        <v>5</v>
      </c>
      <c r="F80" s="13">
        <f t="shared" si="7"/>
        <v>20</v>
      </c>
      <c r="G80" s="14">
        <v>20</v>
      </c>
      <c r="H80" s="14"/>
      <c r="I80" s="14"/>
      <c r="J80" s="14"/>
      <c r="K80" s="14"/>
      <c r="L80" s="15"/>
      <c r="M80" s="14" t="s">
        <v>56</v>
      </c>
      <c r="N80" s="14"/>
      <c r="O80" s="15"/>
      <c r="P80" s="14">
        <v>3</v>
      </c>
      <c r="Q80" s="14"/>
      <c r="R80" s="15"/>
      <c r="S80" s="14">
        <v>20</v>
      </c>
      <c r="T80" s="14"/>
      <c r="U80" s="14"/>
      <c r="V80" s="15"/>
      <c r="W80" s="18">
        <v>3</v>
      </c>
      <c r="X80" s="37"/>
    </row>
    <row r="81" spans="2:24" ht="16.5" thickBot="1">
      <c r="B81" s="165">
        <v>5</v>
      </c>
      <c r="C81" s="164" t="s">
        <v>413</v>
      </c>
      <c r="D81" s="13" t="s">
        <v>55</v>
      </c>
      <c r="E81" s="13">
        <v>5</v>
      </c>
      <c r="F81" s="13">
        <f t="shared" si="7"/>
        <v>40</v>
      </c>
      <c r="G81" s="14">
        <v>20</v>
      </c>
      <c r="H81" s="14"/>
      <c r="I81" s="14"/>
      <c r="J81" s="14"/>
      <c r="K81" s="14">
        <v>20</v>
      </c>
      <c r="L81" s="15"/>
      <c r="M81" s="14" t="s">
        <v>56</v>
      </c>
      <c r="N81" s="14"/>
      <c r="O81" s="15"/>
      <c r="P81" s="14">
        <v>4</v>
      </c>
      <c r="Q81" s="14"/>
      <c r="R81" s="15"/>
      <c r="S81" s="14">
        <v>20</v>
      </c>
      <c r="T81" s="14">
        <v>20</v>
      </c>
      <c r="U81" s="14"/>
      <c r="V81" s="15"/>
      <c r="W81" s="18">
        <v>4</v>
      </c>
      <c r="X81" s="37"/>
    </row>
    <row r="82" spans="2:24" ht="16.5" thickBot="1">
      <c r="B82" s="165">
        <v>6</v>
      </c>
      <c r="C82" s="164" t="s">
        <v>381</v>
      </c>
      <c r="D82" s="71" t="s">
        <v>55</v>
      </c>
      <c r="E82" s="71">
        <v>5</v>
      </c>
      <c r="F82" s="71">
        <f t="shared" si="7"/>
        <v>60</v>
      </c>
      <c r="G82" s="18">
        <v>40</v>
      </c>
      <c r="H82" s="14"/>
      <c r="I82" s="14"/>
      <c r="J82" s="14"/>
      <c r="K82" s="14">
        <v>20</v>
      </c>
      <c r="L82" s="15"/>
      <c r="M82" s="14"/>
      <c r="N82" s="14" t="s">
        <v>56</v>
      </c>
      <c r="O82" s="15"/>
      <c r="P82" s="14"/>
      <c r="Q82" s="14">
        <v>9</v>
      </c>
      <c r="R82" s="15"/>
      <c r="S82" s="14">
        <v>40</v>
      </c>
      <c r="T82" s="14">
        <v>20</v>
      </c>
      <c r="U82" s="14"/>
      <c r="V82" s="15"/>
      <c r="W82" s="18">
        <v>9</v>
      </c>
      <c r="X82" s="37"/>
    </row>
    <row r="83" spans="2:24" ht="16.5" thickBot="1">
      <c r="B83" s="165">
        <v>7</v>
      </c>
      <c r="C83" s="164" t="s">
        <v>65</v>
      </c>
      <c r="D83" s="13" t="s">
        <v>21</v>
      </c>
      <c r="E83" s="13">
        <v>5</v>
      </c>
      <c r="F83" s="13">
        <f t="shared" si="7"/>
        <v>20</v>
      </c>
      <c r="G83" s="14"/>
      <c r="H83" s="14">
        <v>20</v>
      </c>
      <c r="I83" s="14"/>
      <c r="J83" s="14"/>
      <c r="K83" s="14"/>
      <c r="L83" s="15"/>
      <c r="M83" s="14" t="s">
        <v>56</v>
      </c>
      <c r="N83" s="14"/>
      <c r="O83" s="15"/>
      <c r="P83" s="14">
        <v>3</v>
      </c>
      <c r="Q83" s="14"/>
      <c r="R83" s="15"/>
      <c r="S83" s="14"/>
      <c r="T83" s="14">
        <v>20</v>
      </c>
      <c r="U83" s="14"/>
      <c r="V83" s="15"/>
      <c r="W83" s="18">
        <v>3</v>
      </c>
      <c r="X83" s="37"/>
    </row>
    <row r="84" spans="2:24" ht="16.5" thickBot="1">
      <c r="B84" s="165">
        <v>8</v>
      </c>
      <c r="C84" s="164" t="s">
        <v>41</v>
      </c>
      <c r="D84" s="13" t="s">
        <v>21</v>
      </c>
      <c r="E84" s="13">
        <v>5</v>
      </c>
      <c r="F84" s="13">
        <f t="shared" si="7"/>
        <v>20</v>
      </c>
      <c r="G84" s="14"/>
      <c r="H84" s="14"/>
      <c r="I84" s="14"/>
      <c r="J84" s="14">
        <v>20</v>
      </c>
      <c r="K84" s="14"/>
      <c r="L84" s="15"/>
      <c r="M84" s="14"/>
      <c r="N84" s="14" t="s">
        <v>56</v>
      </c>
      <c r="O84" s="15"/>
      <c r="P84" s="14"/>
      <c r="Q84" s="14">
        <v>6</v>
      </c>
      <c r="R84" s="15"/>
      <c r="S84" s="14"/>
      <c r="T84" s="14">
        <v>20</v>
      </c>
      <c r="U84" s="14"/>
      <c r="V84" s="15"/>
      <c r="W84" s="18">
        <v>4</v>
      </c>
      <c r="X84" s="37"/>
    </row>
    <row r="85" spans="2:24" ht="21" customHeight="1" thickBot="1">
      <c r="B85" s="165">
        <v>9</v>
      </c>
      <c r="C85" s="164" t="s">
        <v>382</v>
      </c>
      <c r="D85" s="13" t="s">
        <v>21</v>
      </c>
      <c r="E85" s="13">
        <v>6</v>
      </c>
      <c r="F85" s="13">
        <f t="shared" si="7"/>
        <v>20</v>
      </c>
      <c r="G85" s="14"/>
      <c r="H85" s="14">
        <v>20</v>
      </c>
      <c r="I85" s="14"/>
      <c r="J85" s="14"/>
      <c r="K85" s="14"/>
      <c r="L85" s="15"/>
      <c r="M85" s="14" t="s">
        <v>56</v>
      </c>
      <c r="N85" s="14"/>
      <c r="O85" s="15"/>
      <c r="P85" s="14">
        <v>3</v>
      </c>
      <c r="Q85" s="14"/>
      <c r="R85" s="15"/>
      <c r="S85" s="14"/>
      <c r="T85" s="14"/>
      <c r="U85" s="14"/>
      <c r="V85" s="15">
        <v>20</v>
      </c>
      <c r="W85" s="18"/>
      <c r="X85" s="37">
        <v>3</v>
      </c>
    </row>
    <row r="86" spans="2:24" ht="16.5" thickBot="1">
      <c r="B86" s="165">
        <v>10</v>
      </c>
      <c r="C86" s="164" t="s">
        <v>66</v>
      </c>
      <c r="D86" s="13" t="s">
        <v>55</v>
      </c>
      <c r="E86" s="13">
        <v>6</v>
      </c>
      <c r="F86" s="13">
        <f t="shared" si="7"/>
        <v>20</v>
      </c>
      <c r="G86" s="14">
        <v>10</v>
      </c>
      <c r="H86" s="14"/>
      <c r="I86" s="14"/>
      <c r="J86" s="14"/>
      <c r="K86" s="14">
        <v>10</v>
      </c>
      <c r="L86" s="15"/>
      <c r="M86" s="14" t="s">
        <v>56</v>
      </c>
      <c r="N86" s="14"/>
      <c r="O86" s="15"/>
      <c r="P86" s="14">
        <v>4</v>
      </c>
      <c r="Q86" s="14"/>
      <c r="R86" s="15"/>
      <c r="S86" s="14"/>
      <c r="T86" s="14"/>
      <c r="U86" s="14">
        <v>10</v>
      </c>
      <c r="V86" s="15">
        <v>10</v>
      </c>
      <c r="W86" s="18"/>
      <c r="X86" s="37">
        <v>4</v>
      </c>
    </row>
    <row r="87" spans="2:24" ht="16.5" thickBot="1">
      <c r="B87" s="165">
        <v>11</v>
      </c>
      <c r="C87" s="164" t="s">
        <v>412</v>
      </c>
      <c r="D87" s="13" t="s">
        <v>21</v>
      </c>
      <c r="E87" s="13">
        <v>6</v>
      </c>
      <c r="F87" s="13">
        <f t="shared" si="7"/>
        <v>20</v>
      </c>
      <c r="G87" s="14"/>
      <c r="H87" s="14"/>
      <c r="I87" s="14"/>
      <c r="J87" s="14"/>
      <c r="K87" s="14">
        <v>20</v>
      </c>
      <c r="L87" s="15"/>
      <c r="M87" s="14" t="s">
        <v>56</v>
      </c>
      <c r="N87" s="14"/>
      <c r="O87" s="15"/>
      <c r="P87" s="14">
        <v>2</v>
      </c>
      <c r="Q87" s="14"/>
      <c r="R87" s="15"/>
      <c r="S87" s="14"/>
      <c r="T87" s="14"/>
      <c r="U87" s="14"/>
      <c r="V87" s="15">
        <v>20</v>
      </c>
      <c r="W87" s="18"/>
      <c r="X87" s="37">
        <v>2</v>
      </c>
    </row>
    <row r="88" spans="2:24" ht="17.25" customHeight="1" thickBot="1">
      <c r="B88" s="165">
        <v>12</v>
      </c>
      <c r="C88" s="164" t="s">
        <v>383</v>
      </c>
      <c r="D88" s="13" t="s">
        <v>21</v>
      </c>
      <c r="E88" s="13">
        <v>6</v>
      </c>
      <c r="F88" s="13">
        <f t="shared" si="7"/>
        <v>20</v>
      </c>
      <c r="G88" s="14"/>
      <c r="H88" s="14"/>
      <c r="I88" s="14"/>
      <c r="J88" s="14"/>
      <c r="K88" s="14">
        <v>20</v>
      </c>
      <c r="L88" s="15"/>
      <c r="M88" s="14" t="s">
        <v>56</v>
      </c>
      <c r="N88" s="14"/>
      <c r="O88" s="15"/>
      <c r="P88" s="14">
        <v>3</v>
      </c>
      <c r="Q88" s="14"/>
      <c r="R88" s="15"/>
      <c r="S88" s="14"/>
      <c r="T88" s="14"/>
      <c r="U88" s="14"/>
      <c r="V88" s="15">
        <v>20</v>
      </c>
      <c r="W88" s="18"/>
      <c r="X88" s="37">
        <v>3</v>
      </c>
    </row>
    <row r="89" spans="2:24" ht="16.5" thickBot="1">
      <c r="B89" s="165">
        <v>13</v>
      </c>
      <c r="C89" s="164" t="s">
        <v>41</v>
      </c>
      <c r="D89" s="13" t="s">
        <v>21</v>
      </c>
      <c r="E89" s="13">
        <v>6</v>
      </c>
      <c r="F89" s="13">
        <f t="shared" si="7"/>
        <v>20</v>
      </c>
      <c r="G89" s="14"/>
      <c r="H89" s="14"/>
      <c r="I89" s="14"/>
      <c r="J89" s="14">
        <v>20</v>
      </c>
      <c r="K89" s="14"/>
      <c r="L89" s="15"/>
      <c r="M89" s="14"/>
      <c r="N89" s="14" t="s">
        <v>56</v>
      </c>
      <c r="O89" s="15"/>
      <c r="P89" s="14"/>
      <c r="Q89" s="14">
        <v>7</v>
      </c>
      <c r="R89" s="15"/>
      <c r="S89" s="14"/>
      <c r="T89" s="14"/>
      <c r="U89" s="14"/>
      <c r="V89" s="15">
        <v>20</v>
      </c>
      <c r="W89" s="18"/>
      <c r="X89" s="37">
        <v>12</v>
      </c>
    </row>
    <row r="90" spans="2:24" ht="16.5" thickBot="1">
      <c r="B90" s="165">
        <v>14</v>
      </c>
      <c r="C90" s="164" t="s">
        <v>384</v>
      </c>
      <c r="D90" s="13" t="s">
        <v>60</v>
      </c>
      <c r="E90" s="13">
        <v>6</v>
      </c>
      <c r="F90" s="13">
        <f t="shared" si="7"/>
        <v>40</v>
      </c>
      <c r="G90" s="14">
        <v>20</v>
      </c>
      <c r="H90" s="14">
        <v>20</v>
      </c>
      <c r="I90" s="14"/>
      <c r="J90" s="14"/>
      <c r="K90" s="14"/>
      <c r="L90" s="15"/>
      <c r="M90" s="14"/>
      <c r="N90" s="14" t="s">
        <v>56</v>
      </c>
      <c r="O90" s="15"/>
      <c r="P90" s="14"/>
      <c r="Q90" s="14">
        <v>6</v>
      </c>
      <c r="R90" s="15"/>
      <c r="S90" s="14"/>
      <c r="T90" s="14"/>
      <c r="U90" s="14">
        <v>20</v>
      </c>
      <c r="V90" s="15">
        <v>20</v>
      </c>
      <c r="W90" s="18"/>
      <c r="X90" s="37">
        <v>6</v>
      </c>
    </row>
    <row r="91" spans="2:24" ht="16.5" thickBot="1">
      <c r="B91" s="769" t="s">
        <v>22</v>
      </c>
      <c r="C91" s="770"/>
      <c r="D91" s="770"/>
      <c r="E91" s="771"/>
      <c r="F91" s="772">
        <f t="shared" ref="F91:L91" si="8">SUM(F78:F90)</f>
        <v>360</v>
      </c>
      <c r="G91" s="89">
        <f t="shared" si="8"/>
        <v>130</v>
      </c>
      <c r="H91" s="89">
        <f t="shared" si="8"/>
        <v>80</v>
      </c>
      <c r="I91" s="89">
        <f t="shared" si="8"/>
        <v>0</v>
      </c>
      <c r="J91" s="89">
        <f t="shared" si="8"/>
        <v>40</v>
      </c>
      <c r="K91" s="89">
        <f t="shared" si="8"/>
        <v>110</v>
      </c>
      <c r="L91" s="89">
        <f t="shared" si="8"/>
        <v>0</v>
      </c>
      <c r="M91" s="772"/>
      <c r="N91" s="772"/>
      <c r="O91" s="772"/>
      <c r="P91" s="772">
        <f>SUM(P76:P90)</f>
        <v>31</v>
      </c>
      <c r="Q91" s="772">
        <f>SUM(Q76:Q90)</f>
        <v>28</v>
      </c>
      <c r="R91" s="772">
        <f>SUM(R76:R90)</f>
        <v>0</v>
      </c>
      <c r="S91" s="89">
        <f>SUM(S78:S90)</f>
        <v>100</v>
      </c>
      <c r="T91" s="89">
        <f>SUM(T78:T90)</f>
        <v>120</v>
      </c>
      <c r="U91" s="89">
        <f>SUM(U78:U90)</f>
        <v>30</v>
      </c>
      <c r="V91" s="89">
        <f>SUM(V78:V90)</f>
        <v>110</v>
      </c>
      <c r="W91" s="89">
        <f>SUM(W77:W90)</f>
        <v>30</v>
      </c>
      <c r="X91" s="89">
        <f>SUM(X77:X90)</f>
        <v>30</v>
      </c>
    </row>
    <row r="92" spans="2:24" ht="16.5" thickBot="1">
      <c r="B92" s="775" t="s">
        <v>35</v>
      </c>
      <c r="C92" s="776"/>
      <c r="D92" s="776"/>
      <c r="E92" s="777"/>
      <c r="F92" s="773"/>
      <c r="G92" s="723">
        <f>SUM(G91:L91)</f>
        <v>360</v>
      </c>
      <c r="H92" s="799"/>
      <c r="I92" s="799"/>
      <c r="J92" s="799"/>
      <c r="K92" s="799"/>
      <c r="L92" s="800"/>
      <c r="M92" s="773"/>
      <c r="N92" s="773"/>
      <c r="O92" s="773"/>
      <c r="P92" s="774"/>
      <c r="Q92" s="774"/>
      <c r="R92" s="774"/>
      <c r="S92" s="748">
        <f>SUM(S91:T91)</f>
        <v>220</v>
      </c>
      <c r="T92" s="750"/>
      <c r="U92" s="748">
        <f>SUM(U91:V91)</f>
        <v>140</v>
      </c>
      <c r="V92" s="750"/>
      <c r="W92" s="723" t="s">
        <v>23</v>
      </c>
      <c r="X92" s="724"/>
    </row>
    <row r="93" spans="2:24" ht="16.5" thickBot="1">
      <c r="B93" s="778"/>
      <c r="C93" s="779"/>
      <c r="D93" s="779"/>
      <c r="E93" s="780"/>
      <c r="F93" s="774"/>
      <c r="G93" s="801"/>
      <c r="H93" s="802"/>
      <c r="I93" s="802"/>
      <c r="J93" s="802"/>
      <c r="K93" s="802"/>
      <c r="L93" s="803"/>
      <c r="M93" s="774"/>
      <c r="N93" s="774"/>
      <c r="O93" s="774"/>
      <c r="P93" s="748">
        <f>SUM(P91:R92)</f>
        <v>59</v>
      </c>
      <c r="Q93" s="749"/>
      <c r="R93" s="750"/>
      <c r="S93" s="748">
        <f>SUM(S92:V92)</f>
        <v>360</v>
      </c>
      <c r="T93" s="749"/>
      <c r="U93" s="749"/>
      <c r="V93" s="750"/>
      <c r="W93" s="727">
        <v>60</v>
      </c>
      <c r="X93" s="728"/>
    </row>
    <row r="94" spans="2:24" ht="59.45" customHeight="1"/>
    <row r="95" spans="2:24" ht="126.6" customHeight="1"/>
    <row r="96" spans="2:24">
      <c r="C96" s="8" t="s">
        <v>24</v>
      </c>
    </row>
    <row r="97" spans="2:24">
      <c r="C97" s="8" t="s">
        <v>25</v>
      </c>
    </row>
    <row r="98" spans="2:24" ht="15.6" customHeight="1">
      <c r="C98" s="8" t="s">
        <v>26</v>
      </c>
      <c r="D98" s="719" t="s">
        <v>311</v>
      </c>
      <c r="E98" s="797"/>
      <c r="F98" s="797"/>
      <c r="G98" s="797"/>
      <c r="H98" s="797"/>
      <c r="I98" s="797"/>
      <c r="J98" s="797"/>
      <c r="K98" s="797"/>
      <c r="L98" s="797"/>
      <c r="M98" s="797"/>
      <c r="N98" s="797"/>
      <c r="O98" s="797"/>
      <c r="P98" s="797"/>
      <c r="Q98" s="797"/>
      <c r="R98" s="797"/>
      <c r="S98" s="163"/>
      <c r="T98" s="163"/>
      <c r="U98" s="163"/>
      <c r="V98" s="163"/>
      <c r="W98" s="163"/>
      <c r="X98" s="163"/>
    </row>
    <row r="99" spans="2:24" ht="15.6" customHeight="1">
      <c r="C99" s="8" t="s">
        <v>364</v>
      </c>
      <c r="D99" s="719" t="s">
        <v>365</v>
      </c>
      <c r="E99" s="797"/>
      <c r="F99" s="797"/>
      <c r="G99" s="797"/>
      <c r="H99" s="797"/>
      <c r="I99" s="797"/>
      <c r="J99" s="797"/>
      <c r="K99" s="797"/>
      <c r="L99" s="797"/>
      <c r="M99" s="797"/>
      <c r="N99" s="797"/>
      <c r="O99" s="797"/>
      <c r="P99" s="797"/>
      <c r="Q99" s="797"/>
      <c r="R99" s="797"/>
      <c r="S99" s="163"/>
      <c r="T99" s="163"/>
      <c r="U99" s="163"/>
      <c r="V99" s="163"/>
      <c r="W99" s="163"/>
      <c r="X99" s="163"/>
    </row>
    <row r="100" spans="2:24" ht="16.5" thickBot="1">
      <c r="C100" s="8" t="s">
        <v>385</v>
      </c>
    </row>
    <row r="101" spans="2:24" ht="15.6" customHeight="1">
      <c r="B101" s="720" t="s">
        <v>94</v>
      </c>
      <c r="C101" s="720" t="s">
        <v>95</v>
      </c>
      <c r="D101" s="723" t="s">
        <v>28</v>
      </c>
      <c r="E101" s="724"/>
      <c r="F101" s="723" t="s">
        <v>93</v>
      </c>
      <c r="G101" s="729"/>
      <c r="H101" s="729"/>
      <c r="I101" s="729"/>
      <c r="J101" s="729"/>
      <c r="K101" s="729"/>
      <c r="L101" s="729"/>
      <c r="M101" s="729"/>
      <c r="N101" s="729"/>
      <c r="O101" s="724"/>
      <c r="P101" s="723" t="s">
        <v>92</v>
      </c>
      <c r="Q101" s="732"/>
      <c r="R101" s="733"/>
    </row>
    <row r="102" spans="2:24">
      <c r="B102" s="721"/>
      <c r="C102" s="721"/>
      <c r="D102" s="725"/>
      <c r="E102" s="726"/>
      <c r="F102" s="725"/>
      <c r="G102" s="730"/>
      <c r="H102" s="730"/>
      <c r="I102" s="730"/>
      <c r="J102" s="730"/>
      <c r="K102" s="730"/>
      <c r="L102" s="730"/>
      <c r="M102" s="730"/>
      <c r="N102" s="730"/>
      <c r="O102" s="726"/>
      <c r="P102" s="734"/>
      <c r="Q102" s="735"/>
      <c r="R102" s="736"/>
    </row>
    <row r="103" spans="2:24" ht="16.5" thickBot="1">
      <c r="B103" s="721"/>
      <c r="C103" s="721"/>
      <c r="D103" s="727"/>
      <c r="E103" s="728"/>
      <c r="F103" s="727"/>
      <c r="G103" s="731"/>
      <c r="H103" s="731"/>
      <c r="I103" s="731"/>
      <c r="J103" s="731"/>
      <c r="K103" s="731"/>
      <c r="L103" s="731"/>
      <c r="M103" s="731"/>
      <c r="N103" s="731"/>
      <c r="O103" s="728"/>
      <c r="P103" s="737"/>
      <c r="Q103" s="738"/>
      <c r="R103" s="739"/>
    </row>
    <row r="104" spans="2:24" ht="16.350000000000001" customHeight="1" thickBot="1">
      <c r="B104" s="721"/>
      <c r="C104" s="721"/>
      <c r="D104" s="745" t="s">
        <v>16</v>
      </c>
      <c r="E104" s="745" t="s">
        <v>17</v>
      </c>
      <c r="F104" s="792" t="s">
        <v>2</v>
      </c>
      <c r="G104" s="748" t="s">
        <v>90</v>
      </c>
      <c r="H104" s="749"/>
      <c r="I104" s="749"/>
      <c r="J104" s="749"/>
      <c r="K104" s="749"/>
      <c r="L104" s="750"/>
      <c r="M104" s="748" t="s">
        <v>91</v>
      </c>
      <c r="N104" s="749"/>
      <c r="O104" s="750"/>
      <c r="P104" s="745" t="s">
        <v>3</v>
      </c>
      <c r="Q104" s="745" t="s">
        <v>4</v>
      </c>
      <c r="R104" s="745" t="s">
        <v>5</v>
      </c>
    </row>
    <row r="105" spans="2:24" ht="15.6" customHeight="1">
      <c r="B105" s="721"/>
      <c r="C105" s="721"/>
      <c r="D105" s="746"/>
      <c r="E105" s="746"/>
      <c r="F105" s="793"/>
      <c r="G105" s="745" t="s">
        <v>7</v>
      </c>
      <c r="H105" s="745" t="s">
        <v>8</v>
      </c>
      <c r="I105" s="745" t="s">
        <v>9</v>
      </c>
      <c r="J105" s="745" t="s">
        <v>10</v>
      </c>
      <c r="K105" s="745" t="s">
        <v>11</v>
      </c>
      <c r="L105" s="745" t="s">
        <v>12</v>
      </c>
      <c r="M105" s="745" t="s">
        <v>3</v>
      </c>
      <c r="N105" s="745" t="s">
        <v>4</v>
      </c>
      <c r="O105" s="745" t="s">
        <v>5</v>
      </c>
      <c r="P105" s="746"/>
      <c r="Q105" s="746"/>
      <c r="R105" s="746"/>
    </row>
    <row r="106" spans="2:24">
      <c r="B106" s="721"/>
      <c r="C106" s="721"/>
      <c r="D106" s="746"/>
      <c r="E106" s="746"/>
      <c r="F106" s="793"/>
      <c r="G106" s="746"/>
      <c r="H106" s="746"/>
      <c r="I106" s="746"/>
      <c r="J106" s="746"/>
      <c r="K106" s="746"/>
      <c r="L106" s="746"/>
      <c r="M106" s="746"/>
      <c r="N106" s="746"/>
      <c r="O106" s="746"/>
      <c r="P106" s="746"/>
      <c r="Q106" s="746"/>
      <c r="R106" s="746"/>
    </row>
    <row r="107" spans="2:24">
      <c r="B107" s="721"/>
      <c r="C107" s="721"/>
      <c r="D107" s="746"/>
      <c r="E107" s="746"/>
      <c r="F107" s="793"/>
      <c r="G107" s="746"/>
      <c r="H107" s="746"/>
      <c r="I107" s="746"/>
      <c r="J107" s="746"/>
      <c r="K107" s="746"/>
      <c r="L107" s="746"/>
      <c r="M107" s="746"/>
      <c r="N107" s="746"/>
      <c r="O107" s="746"/>
      <c r="P107" s="746"/>
      <c r="Q107" s="746"/>
      <c r="R107" s="746"/>
    </row>
    <row r="108" spans="2:24">
      <c r="B108" s="721"/>
      <c r="C108" s="721"/>
      <c r="D108" s="746"/>
      <c r="E108" s="746"/>
      <c r="F108" s="793"/>
      <c r="G108" s="746"/>
      <c r="H108" s="746"/>
      <c r="I108" s="746"/>
      <c r="J108" s="746"/>
      <c r="K108" s="746"/>
      <c r="L108" s="746"/>
      <c r="M108" s="746"/>
      <c r="N108" s="746"/>
      <c r="O108" s="746"/>
      <c r="P108" s="746"/>
      <c r="Q108" s="746"/>
      <c r="R108" s="746"/>
    </row>
    <row r="109" spans="2:24" ht="16.5" thickBot="1">
      <c r="B109" s="722"/>
      <c r="C109" s="722"/>
      <c r="D109" s="747"/>
      <c r="E109" s="747"/>
      <c r="F109" s="794"/>
      <c r="G109" s="747"/>
      <c r="H109" s="747"/>
      <c r="I109" s="747"/>
      <c r="J109" s="747"/>
      <c r="K109" s="747"/>
      <c r="L109" s="747"/>
      <c r="M109" s="747"/>
      <c r="N109" s="747"/>
      <c r="O109" s="747"/>
      <c r="P109" s="747"/>
      <c r="Q109" s="747"/>
      <c r="R109" s="747"/>
    </row>
    <row r="110" spans="2:24" ht="16.5" thickBot="1">
      <c r="B110" s="165">
        <v>1</v>
      </c>
      <c r="C110" s="2" t="s">
        <v>386</v>
      </c>
      <c r="D110" s="13" t="s">
        <v>21</v>
      </c>
      <c r="E110" s="12">
        <v>4</v>
      </c>
      <c r="F110" s="12">
        <f t="shared" ref="F110:F116" si="9">SUM(G110:L110)</f>
        <v>20</v>
      </c>
      <c r="G110" s="14">
        <v>20</v>
      </c>
      <c r="H110" s="14"/>
      <c r="I110" s="14"/>
      <c r="J110" s="14"/>
      <c r="K110" s="14"/>
      <c r="L110" s="15"/>
      <c r="M110" s="14"/>
      <c r="N110" s="14" t="s">
        <v>56</v>
      </c>
      <c r="O110" s="15"/>
      <c r="P110" s="14"/>
      <c r="Q110" s="14">
        <v>3</v>
      </c>
      <c r="R110" s="15"/>
    </row>
    <row r="111" spans="2:24" ht="16.5" thickBot="1">
      <c r="B111" s="165">
        <v>2</v>
      </c>
      <c r="C111" s="3" t="s">
        <v>387</v>
      </c>
      <c r="D111" s="13" t="s">
        <v>21</v>
      </c>
      <c r="E111" s="13">
        <v>4</v>
      </c>
      <c r="F111" s="13">
        <f>SUM(G111:L111)</f>
        <v>20</v>
      </c>
      <c r="G111" s="14"/>
      <c r="H111" s="14">
        <v>20</v>
      </c>
      <c r="I111" s="14"/>
      <c r="J111" s="14"/>
      <c r="K111" s="14"/>
      <c r="L111" s="15"/>
      <c r="M111" s="14"/>
      <c r="N111" s="14" t="s">
        <v>56</v>
      </c>
      <c r="O111" s="15"/>
      <c r="P111" s="14"/>
      <c r="Q111" s="14">
        <v>3</v>
      </c>
      <c r="R111" s="15"/>
    </row>
    <row r="112" spans="2:24" ht="16.5" thickBot="1">
      <c r="B112" s="165">
        <v>3</v>
      </c>
      <c r="C112" s="3" t="s">
        <v>388</v>
      </c>
      <c r="D112" s="13" t="s">
        <v>55</v>
      </c>
      <c r="E112" s="13">
        <v>5</v>
      </c>
      <c r="F112" s="13">
        <f t="shared" si="9"/>
        <v>20</v>
      </c>
      <c r="G112" s="14">
        <v>10</v>
      </c>
      <c r="H112" s="14"/>
      <c r="I112" s="14"/>
      <c r="J112" s="14"/>
      <c r="K112" s="14">
        <v>10</v>
      </c>
      <c r="L112" s="15"/>
      <c r="M112" s="14"/>
      <c r="N112" s="14" t="s">
        <v>56</v>
      </c>
      <c r="O112" s="15"/>
      <c r="P112" s="14"/>
      <c r="Q112" s="14">
        <v>3</v>
      </c>
      <c r="R112" s="15"/>
    </row>
    <row r="113" spans="2:18" ht="16.5" thickBot="1">
      <c r="B113" s="165">
        <v>4</v>
      </c>
      <c r="C113" s="3" t="s">
        <v>389</v>
      </c>
      <c r="D113" s="13" t="s">
        <v>55</v>
      </c>
      <c r="E113" s="13">
        <v>5</v>
      </c>
      <c r="F113" s="13">
        <f t="shared" si="9"/>
        <v>20</v>
      </c>
      <c r="G113" s="14">
        <v>10</v>
      </c>
      <c r="H113" s="14"/>
      <c r="I113" s="14"/>
      <c r="J113" s="14"/>
      <c r="K113" s="14">
        <v>10</v>
      </c>
      <c r="L113" s="15"/>
      <c r="M113" s="14"/>
      <c r="N113" s="14" t="s">
        <v>56</v>
      </c>
      <c r="O113" s="15"/>
      <c r="P113" s="14"/>
      <c r="Q113" s="14">
        <v>3</v>
      </c>
      <c r="R113" s="15"/>
    </row>
    <row r="114" spans="2:18" ht="16.5" thickBot="1">
      <c r="B114" s="165">
        <v>5</v>
      </c>
      <c r="C114" s="3" t="s">
        <v>390</v>
      </c>
      <c r="D114" s="13" t="s">
        <v>21</v>
      </c>
      <c r="E114" s="13">
        <v>5</v>
      </c>
      <c r="F114" s="13">
        <f t="shared" si="9"/>
        <v>20</v>
      </c>
      <c r="G114" s="14">
        <v>20</v>
      </c>
      <c r="H114" s="14"/>
      <c r="I114" s="14"/>
      <c r="J114" s="14"/>
      <c r="K114" s="14"/>
      <c r="L114" s="15"/>
      <c r="M114" s="14"/>
      <c r="N114" s="14" t="s">
        <v>56</v>
      </c>
      <c r="O114" s="15"/>
      <c r="P114" s="14"/>
      <c r="Q114" s="14">
        <v>3</v>
      </c>
      <c r="R114" s="15"/>
    </row>
    <row r="115" spans="2:18" ht="16.5" thickBot="1">
      <c r="B115" s="165">
        <v>6</v>
      </c>
      <c r="C115" s="3" t="s">
        <v>391</v>
      </c>
      <c r="D115" s="13" t="s">
        <v>60</v>
      </c>
      <c r="E115" s="13">
        <v>6</v>
      </c>
      <c r="F115" s="13">
        <f t="shared" si="9"/>
        <v>20</v>
      </c>
      <c r="G115" s="14">
        <v>10</v>
      </c>
      <c r="H115" s="14">
        <v>10</v>
      </c>
      <c r="I115" s="14"/>
      <c r="J115" s="14"/>
      <c r="K115" s="14"/>
      <c r="L115" s="15"/>
      <c r="M115" s="14"/>
      <c r="N115" s="14" t="s">
        <v>56</v>
      </c>
      <c r="O115" s="15"/>
      <c r="P115" s="14"/>
      <c r="Q115" s="14">
        <v>3</v>
      </c>
      <c r="R115" s="15"/>
    </row>
    <row r="116" spans="2:18" ht="16.5" thickBot="1">
      <c r="B116" s="165">
        <v>7</v>
      </c>
      <c r="C116" s="3" t="s">
        <v>392</v>
      </c>
      <c r="D116" s="13" t="s">
        <v>60</v>
      </c>
      <c r="E116" s="13">
        <v>6</v>
      </c>
      <c r="F116" s="13">
        <f t="shared" si="9"/>
        <v>20</v>
      </c>
      <c r="G116" s="14">
        <v>10</v>
      </c>
      <c r="H116" s="14">
        <v>10</v>
      </c>
      <c r="I116" s="14"/>
      <c r="J116" s="14"/>
      <c r="K116" s="14"/>
      <c r="L116" s="15"/>
      <c r="M116" s="14"/>
      <c r="N116" s="14" t="s">
        <v>56</v>
      </c>
      <c r="O116" s="15"/>
      <c r="P116" s="14"/>
      <c r="Q116" s="14">
        <v>3</v>
      </c>
      <c r="R116" s="15"/>
    </row>
    <row r="117" spans="2:18" ht="16.5" thickBot="1">
      <c r="B117" s="769" t="s">
        <v>22</v>
      </c>
      <c r="C117" s="770"/>
      <c r="D117" s="770"/>
      <c r="E117" s="771"/>
      <c r="F117" s="772">
        <f t="shared" ref="F117:R117" si="10">SUM(F110:F116)</f>
        <v>140</v>
      </c>
      <c r="G117" s="89">
        <f t="shared" si="10"/>
        <v>80</v>
      </c>
      <c r="H117" s="89">
        <f t="shared" si="10"/>
        <v>40</v>
      </c>
      <c r="I117" s="89">
        <f t="shared" si="10"/>
        <v>0</v>
      </c>
      <c r="J117" s="89">
        <f t="shared" si="10"/>
        <v>0</v>
      </c>
      <c r="K117" s="89">
        <f t="shared" si="10"/>
        <v>20</v>
      </c>
      <c r="L117" s="89">
        <f t="shared" si="10"/>
        <v>0</v>
      </c>
      <c r="M117" s="772">
        <f t="shared" si="10"/>
        <v>0</v>
      </c>
      <c r="N117" s="772">
        <f t="shared" si="10"/>
        <v>0</v>
      </c>
      <c r="O117" s="772">
        <f t="shared" si="10"/>
        <v>0</v>
      </c>
      <c r="P117" s="772">
        <f t="shared" si="10"/>
        <v>0</v>
      </c>
      <c r="Q117" s="772">
        <f t="shared" si="10"/>
        <v>21</v>
      </c>
      <c r="R117" s="772">
        <f t="shared" si="10"/>
        <v>0</v>
      </c>
    </row>
    <row r="118" spans="2:18" ht="16.5" thickBot="1">
      <c r="B118" s="775" t="s">
        <v>35</v>
      </c>
      <c r="C118" s="776"/>
      <c r="D118" s="776"/>
      <c r="E118" s="777"/>
      <c r="F118" s="773"/>
      <c r="G118" s="723">
        <f>SUM(G117:L117)</f>
        <v>140</v>
      </c>
      <c r="H118" s="799"/>
      <c r="I118" s="799"/>
      <c r="J118" s="799"/>
      <c r="K118" s="799"/>
      <c r="L118" s="800"/>
      <c r="M118" s="773"/>
      <c r="N118" s="773"/>
      <c r="O118" s="773"/>
      <c r="P118" s="774"/>
      <c r="Q118" s="774"/>
      <c r="R118" s="774"/>
    </row>
    <row r="119" spans="2:18" ht="16.5" thickBot="1">
      <c r="B119" s="778"/>
      <c r="C119" s="779"/>
      <c r="D119" s="779"/>
      <c r="E119" s="780"/>
      <c r="F119" s="774"/>
      <c r="G119" s="801"/>
      <c r="H119" s="802"/>
      <c r="I119" s="802"/>
      <c r="J119" s="802"/>
      <c r="K119" s="802"/>
      <c r="L119" s="803"/>
      <c r="M119" s="774"/>
      <c r="N119" s="774"/>
      <c r="O119" s="774"/>
      <c r="P119" s="748">
        <v>60</v>
      </c>
      <c r="Q119" s="749"/>
      <c r="R119" s="750"/>
    </row>
    <row r="120" spans="2:18" ht="288.60000000000002" customHeight="1"/>
    <row r="122" spans="2:18">
      <c r="C122" s="8" t="s">
        <v>24</v>
      </c>
    </row>
    <row r="123" spans="2:18">
      <c r="C123" s="8" t="s">
        <v>25</v>
      </c>
    </row>
    <row r="124" spans="2:18" ht="15.6" customHeight="1">
      <c r="C124" s="8" t="s">
        <v>26</v>
      </c>
      <c r="D124" s="719" t="s">
        <v>311</v>
      </c>
      <c r="E124" s="797"/>
      <c r="F124" s="797"/>
      <c r="G124" s="797"/>
      <c r="H124" s="797"/>
      <c r="I124" s="797"/>
      <c r="J124" s="797"/>
      <c r="K124" s="797"/>
      <c r="L124" s="797"/>
      <c r="M124" s="797"/>
      <c r="N124" s="797"/>
      <c r="O124" s="797"/>
      <c r="P124" s="797"/>
      <c r="Q124" s="797"/>
      <c r="R124" s="797"/>
    </row>
    <row r="125" spans="2:18" ht="15.6" customHeight="1">
      <c r="C125" s="8" t="s">
        <v>364</v>
      </c>
      <c r="D125" s="719" t="s">
        <v>365</v>
      </c>
      <c r="E125" s="797"/>
      <c r="F125" s="797"/>
      <c r="G125" s="797"/>
      <c r="H125" s="797"/>
      <c r="I125" s="797"/>
      <c r="J125" s="797"/>
      <c r="K125" s="797"/>
      <c r="L125" s="797"/>
      <c r="M125" s="797"/>
      <c r="N125" s="797"/>
      <c r="O125" s="797"/>
      <c r="P125" s="797"/>
      <c r="Q125" s="797"/>
      <c r="R125" s="797"/>
    </row>
    <row r="126" spans="2:18" ht="16.5" thickBot="1">
      <c r="C126" s="8" t="s">
        <v>393</v>
      </c>
    </row>
    <row r="127" spans="2:18" ht="15.6" customHeight="1">
      <c r="B127" s="720" t="s">
        <v>94</v>
      </c>
      <c r="C127" s="720" t="s">
        <v>95</v>
      </c>
      <c r="D127" s="723" t="s">
        <v>28</v>
      </c>
      <c r="E127" s="724"/>
      <c r="F127" s="723" t="s">
        <v>93</v>
      </c>
      <c r="G127" s="729"/>
      <c r="H127" s="729"/>
      <c r="I127" s="729"/>
      <c r="J127" s="729"/>
      <c r="K127" s="729"/>
      <c r="L127" s="729"/>
      <c r="M127" s="729"/>
      <c r="N127" s="729"/>
      <c r="O127" s="724"/>
      <c r="P127" s="723" t="s">
        <v>92</v>
      </c>
      <c r="Q127" s="732"/>
      <c r="R127" s="733"/>
    </row>
    <row r="128" spans="2:18">
      <c r="B128" s="721"/>
      <c r="C128" s="721"/>
      <c r="D128" s="725"/>
      <c r="E128" s="726"/>
      <c r="F128" s="725"/>
      <c r="G128" s="730"/>
      <c r="H128" s="730"/>
      <c r="I128" s="730"/>
      <c r="J128" s="730"/>
      <c r="K128" s="730"/>
      <c r="L128" s="730"/>
      <c r="M128" s="730"/>
      <c r="N128" s="730"/>
      <c r="O128" s="726"/>
      <c r="P128" s="734"/>
      <c r="Q128" s="735"/>
      <c r="R128" s="736"/>
    </row>
    <row r="129" spans="2:18" ht="16.5" thickBot="1">
      <c r="B129" s="721"/>
      <c r="C129" s="721"/>
      <c r="D129" s="727"/>
      <c r="E129" s="728"/>
      <c r="F129" s="727"/>
      <c r="G129" s="731"/>
      <c r="H129" s="731"/>
      <c r="I129" s="731"/>
      <c r="J129" s="731"/>
      <c r="K129" s="731"/>
      <c r="L129" s="731"/>
      <c r="M129" s="731"/>
      <c r="N129" s="731"/>
      <c r="O129" s="728"/>
      <c r="P129" s="737"/>
      <c r="Q129" s="738"/>
      <c r="R129" s="739"/>
    </row>
    <row r="130" spans="2:18" ht="16.350000000000001" customHeight="1" thickBot="1">
      <c r="B130" s="721"/>
      <c r="C130" s="721"/>
      <c r="D130" s="745" t="s">
        <v>16</v>
      </c>
      <c r="E130" s="745" t="s">
        <v>17</v>
      </c>
      <c r="F130" s="792" t="s">
        <v>2</v>
      </c>
      <c r="G130" s="748" t="s">
        <v>90</v>
      </c>
      <c r="H130" s="749"/>
      <c r="I130" s="749"/>
      <c r="J130" s="749"/>
      <c r="K130" s="749"/>
      <c r="L130" s="750"/>
      <c r="M130" s="748" t="s">
        <v>91</v>
      </c>
      <c r="N130" s="749"/>
      <c r="O130" s="750"/>
      <c r="P130" s="745" t="s">
        <v>3</v>
      </c>
      <c r="Q130" s="745" t="s">
        <v>4</v>
      </c>
      <c r="R130" s="745" t="s">
        <v>5</v>
      </c>
    </row>
    <row r="131" spans="2:18" ht="15.6" customHeight="1">
      <c r="B131" s="721"/>
      <c r="C131" s="721"/>
      <c r="D131" s="746"/>
      <c r="E131" s="746"/>
      <c r="F131" s="793"/>
      <c r="G131" s="745" t="s">
        <v>7</v>
      </c>
      <c r="H131" s="745" t="s">
        <v>8</v>
      </c>
      <c r="I131" s="745" t="s">
        <v>9</v>
      </c>
      <c r="J131" s="745" t="s">
        <v>10</v>
      </c>
      <c r="K131" s="745" t="s">
        <v>11</v>
      </c>
      <c r="L131" s="745" t="s">
        <v>12</v>
      </c>
      <c r="M131" s="745" t="s">
        <v>3</v>
      </c>
      <c r="N131" s="745" t="s">
        <v>4</v>
      </c>
      <c r="O131" s="745" t="s">
        <v>5</v>
      </c>
      <c r="P131" s="746"/>
      <c r="Q131" s="746"/>
      <c r="R131" s="746"/>
    </row>
    <row r="132" spans="2:18">
      <c r="B132" s="721"/>
      <c r="C132" s="721"/>
      <c r="D132" s="746"/>
      <c r="E132" s="746"/>
      <c r="F132" s="793"/>
      <c r="G132" s="746"/>
      <c r="H132" s="746"/>
      <c r="I132" s="746"/>
      <c r="J132" s="746"/>
      <c r="K132" s="746"/>
      <c r="L132" s="746"/>
      <c r="M132" s="746"/>
      <c r="N132" s="746"/>
      <c r="O132" s="746"/>
      <c r="P132" s="746"/>
      <c r="Q132" s="746"/>
      <c r="R132" s="746"/>
    </row>
    <row r="133" spans="2:18">
      <c r="B133" s="721"/>
      <c r="C133" s="721"/>
      <c r="D133" s="746"/>
      <c r="E133" s="746"/>
      <c r="F133" s="793"/>
      <c r="G133" s="746"/>
      <c r="H133" s="746"/>
      <c r="I133" s="746"/>
      <c r="J133" s="746"/>
      <c r="K133" s="746"/>
      <c r="L133" s="746"/>
      <c r="M133" s="746"/>
      <c r="N133" s="746"/>
      <c r="O133" s="746"/>
      <c r="P133" s="746"/>
      <c r="Q133" s="746"/>
      <c r="R133" s="746"/>
    </row>
    <row r="134" spans="2:18">
      <c r="B134" s="721"/>
      <c r="C134" s="721"/>
      <c r="D134" s="746"/>
      <c r="E134" s="746"/>
      <c r="F134" s="793"/>
      <c r="G134" s="746"/>
      <c r="H134" s="746"/>
      <c r="I134" s="746"/>
      <c r="J134" s="746"/>
      <c r="K134" s="746"/>
      <c r="L134" s="746"/>
      <c r="M134" s="746"/>
      <c r="N134" s="746"/>
      <c r="O134" s="746"/>
      <c r="P134" s="746"/>
      <c r="Q134" s="746"/>
      <c r="R134" s="746"/>
    </row>
    <row r="135" spans="2:18" ht="16.5" thickBot="1">
      <c r="B135" s="722"/>
      <c r="C135" s="722"/>
      <c r="D135" s="747"/>
      <c r="E135" s="747"/>
      <c r="F135" s="794"/>
      <c r="G135" s="747"/>
      <c r="H135" s="747"/>
      <c r="I135" s="747"/>
      <c r="J135" s="747"/>
      <c r="K135" s="747"/>
      <c r="L135" s="747"/>
      <c r="M135" s="747"/>
      <c r="N135" s="747"/>
      <c r="O135" s="747"/>
      <c r="P135" s="747"/>
      <c r="Q135" s="747"/>
      <c r="R135" s="747"/>
    </row>
    <row r="136" spans="2:18" ht="16.5" thickBot="1">
      <c r="B136" s="165">
        <v>1</v>
      </c>
      <c r="C136" s="2" t="s">
        <v>394</v>
      </c>
      <c r="D136" s="13" t="s">
        <v>21</v>
      </c>
      <c r="E136" s="12">
        <v>4</v>
      </c>
      <c r="F136" s="12">
        <f t="shared" ref="F136:F142" si="11">SUM(G136:L136)</f>
        <v>20</v>
      </c>
      <c r="G136" s="14">
        <v>20</v>
      </c>
      <c r="H136" s="14"/>
      <c r="I136" s="14"/>
      <c r="J136" s="14"/>
      <c r="K136" s="14"/>
      <c r="L136" s="15"/>
      <c r="M136" s="14"/>
      <c r="N136" s="14" t="s">
        <v>56</v>
      </c>
      <c r="O136" s="15"/>
      <c r="P136" s="14"/>
      <c r="Q136" s="14">
        <v>3</v>
      </c>
      <c r="R136" s="15"/>
    </row>
    <row r="137" spans="2:18" ht="16.5" thickBot="1">
      <c r="B137" s="165">
        <v>2</v>
      </c>
      <c r="C137" s="3" t="s">
        <v>395</v>
      </c>
      <c r="D137" s="13" t="s">
        <v>21</v>
      </c>
      <c r="E137" s="13">
        <v>4</v>
      </c>
      <c r="F137" s="13">
        <f t="shared" si="11"/>
        <v>20</v>
      </c>
      <c r="G137" s="14"/>
      <c r="H137" s="14">
        <v>20</v>
      </c>
      <c r="I137" s="14"/>
      <c r="J137" s="14"/>
      <c r="K137" s="14"/>
      <c r="L137" s="15"/>
      <c r="M137" s="14"/>
      <c r="N137" s="14" t="s">
        <v>56</v>
      </c>
      <c r="O137" s="15"/>
      <c r="P137" s="14"/>
      <c r="Q137" s="14">
        <v>3</v>
      </c>
      <c r="R137" s="15"/>
    </row>
    <row r="138" spans="2:18" ht="16.5" thickBot="1">
      <c r="B138" s="165">
        <v>3</v>
      </c>
      <c r="C138" s="3" t="s">
        <v>396</v>
      </c>
      <c r="D138" s="13" t="s">
        <v>55</v>
      </c>
      <c r="E138" s="13">
        <v>5</v>
      </c>
      <c r="F138" s="13">
        <f t="shared" si="11"/>
        <v>20</v>
      </c>
      <c r="G138" s="14">
        <v>10</v>
      </c>
      <c r="H138" s="14"/>
      <c r="I138" s="14"/>
      <c r="J138" s="14"/>
      <c r="K138" s="14">
        <v>10</v>
      </c>
      <c r="L138" s="15"/>
      <c r="M138" s="14"/>
      <c r="N138" s="14" t="s">
        <v>56</v>
      </c>
      <c r="O138" s="15"/>
      <c r="P138" s="14"/>
      <c r="Q138" s="14">
        <v>3</v>
      </c>
      <c r="R138" s="15"/>
    </row>
    <row r="139" spans="2:18" ht="16.5" thickBot="1">
      <c r="B139" s="165">
        <v>4</v>
      </c>
      <c r="C139" s="3" t="s">
        <v>397</v>
      </c>
      <c r="D139" s="13" t="s">
        <v>55</v>
      </c>
      <c r="E139" s="13">
        <v>5</v>
      </c>
      <c r="F139" s="13">
        <f t="shared" si="11"/>
        <v>20</v>
      </c>
      <c r="G139" s="14">
        <v>10</v>
      </c>
      <c r="H139" s="14"/>
      <c r="I139" s="14"/>
      <c r="J139" s="14"/>
      <c r="K139" s="14">
        <v>10</v>
      </c>
      <c r="L139" s="15"/>
      <c r="M139" s="14"/>
      <c r="N139" s="14" t="s">
        <v>56</v>
      </c>
      <c r="O139" s="15"/>
      <c r="P139" s="14"/>
      <c r="Q139" s="14">
        <v>3</v>
      </c>
      <c r="R139" s="15"/>
    </row>
    <row r="140" spans="2:18" ht="16.5" thickBot="1">
      <c r="B140" s="165">
        <v>5</v>
      </c>
      <c r="C140" s="3" t="s">
        <v>398</v>
      </c>
      <c r="D140" s="13" t="s">
        <v>21</v>
      </c>
      <c r="E140" s="13">
        <v>5</v>
      </c>
      <c r="F140" s="13">
        <f t="shared" si="11"/>
        <v>20</v>
      </c>
      <c r="G140" s="14">
        <v>20</v>
      </c>
      <c r="H140" s="14"/>
      <c r="I140" s="14"/>
      <c r="J140" s="14"/>
      <c r="K140" s="14"/>
      <c r="L140" s="15"/>
      <c r="M140" s="14"/>
      <c r="N140" s="14" t="s">
        <v>56</v>
      </c>
      <c r="O140" s="15"/>
      <c r="P140" s="14"/>
      <c r="Q140" s="14">
        <v>3</v>
      </c>
      <c r="R140" s="15"/>
    </row>
    <row r="141" spans="2:18" ht="16.5" thickBot="1">
      <c r="B141" s="165">
        <v>6</v>
      </c>
      <c r="C141" s="3" t="s">
        <v>399</v>
      </c>
      <c r="D141" s="13" t="s">
        <v>60</v>
      </c>
      <c r="E141" s="13">
        <v>6</v>
      </c>
      <c r="F141" s="13">
        <f t="shared" si="11"/>
        <v>20</v>
      </c>
      <c r="G141" s="14">
        <v>10</v>
      </c>
      <c r="H141" s="14">
        <v>10</v>
      </c>
      <c r="I141" s="14"/>
      <c r="J141" s="14"/>
      <c r="K141" s="14"/>
      <c r="L141" s="15"/>
      <c r="M141" s="14"/>
      <c r="N141" s="14" t="s">
        <v>56</v>
      </c>
      <c r="O141" s="15"/>
      <c r="P141" s="14"/>
      <c r="Q141" s="14">
        <v>3</v>
      </c>
      <c r="R141" s="15"/>
    </row>
    <row r="142" spans="2:18" ht="16.5" thickBot="1">
      <c r="B142" s="165">
        <v>7</v>
      </c>
      <c r="C142" s="3" t="s">
        <v>400</v>
      </c>
      <c r="D142" s="13" t="s">
        <v>60</v>
      </c>
      <c r="E142" s="13">
        <v>6</v>
      </c>
      <c r="F142" s="13">
        <f t="shared" si="11"/>
        <v>20</v>
      </c>
      <c r="G142" s="14">
        <v>10</v>
      </c>
      <c r="H142" s="14">
        <v>10</v>
      </c>
      <c r="I142" s="14"/>
      <c r="J142" s="14"/>
      <c r="K142" s="14"/>
      <c r="L142" s="15"/>
      <c r="M142" s="14"/>
      <c r="N142" s="14" t="s">
        <v>56</v>
      </c>
      <c r="O142" s="15"/>
      <c r="P142" s="14"/>
      <c r="Q142" s="14">
        <v>3</v>
      </c>
      <c r="R142" s="15"/>
    </row>
    <row r="143" spans="2:18" ht="16.5" thickBot="1">
      <c r="B143" s="769" t="s">
        <v>22</v>
      </c>
      <c r="C143" s="770"/>
      <c r="D143" s="770"/>
      <c r="E143" s="771"/>
      <c r="F143" s="772">
        <f t="shared" ref="F143:R143" si="12">SUM(F136:F142)</f>
        <v>140</v>
      </c>
      <c r="G143" s="89">
        <f t="shared" si="12"/>
        <v>80</v>
      </c>
      <c r="H143" s="89">
        <f t="shared" si="12"/>
        <v>40</v>
      </c>
      <c r="I143" s="89">
        <f t="shared" si="12"/>
        <v>0</v>
      </c>
      <c r="J143" s="89">
        <f t="shared" si="12"/>
        <v>0</v>
      </c>
      <c r="K143" s="89">
        <f t="shared" si="12"/>
        <v>20</v>
      </c>
      <c r="L143" s="89">
        <f t="shared" si="12"/>
        <v>0</v>
      </c>
      <c r="M143" s="772">
        <f t="shared" si="12"/>
        <v>0</v>
      </c>
      <c r="N143" s="772">
        <f t="shared" si="12"/>
        <v>0</v>
      </c>
      <c r="O143" s="772">
        <f t="shared" si="12"/>
        <v>0</v>
      </c>
      <c r="P143" s="772">
        <f t="shared" si="12"/>
        <v>0</v>
      </c>
      <c r="Q143" s="772">
        <f t="shared" si="12"/>
        <v>21</v>
      </c>
      <c r="R143" s="772">
        <f t="shared" si="12"/>
        <v>0</v>
      </c>
    </row>
    <row r="144" spans="2:18" ht="16.5" thickBot="1">
      <c r="B144" s="775" t="s">
        <v>35</v>
      </c>
      <c r="C144" s="776"/>
      <c r="D144" s="776"/>
      <c r="E144" s="777"/>
      <c r="F144" s="773"/>
      <c r="G144" s="723">
        <f>SUM(G143:L143)</f>
        <v>140</v>
      </c>
      <c r="H144" s="799"/>
      <c r="I144" s="799"/>
      <c r="J144" s="799"/>
      <c r="K144" s="799"/>
      <c r="L144" s="800"/>
      <c r="M144" s="773"/>
      <c r="N144" s="773"/>
      <c r="O144" s="773"/>
      <c r="P144" s="774"/>
      <c r="Q144" s="774"/>
      <c r="R144" s="774"/>
    </row>
    <row r="145" spans="2:18" ht="16.5" thickBot="1">
      <c r="B145" s="778"/>
      <c r="C145" s="779"/>
      <c r="D145" s="779"/>
      <c r="E145" s="780"/>
      <c r="F145" s="774"/>
      <c r="G145" s="801"/>
      <c r="H145" s="802"/>
      <c r="I145" s="802"/>
      <c r="J145" s="802"/>
      <c r="K145" s="802"/>
      <c r="L145" s="803"/>
      <c r="M145" s="774"/>
      <c r="N145" s="774"/>
      <c r="O145" s="774"/>
      <c r="P145" s="748">
        <v>60</v>
      </c>
      <c r="Q145" s="749"/>
      <c r="R145" s="750"/>
    </row>
    <row r="146" spans="2:18" ht="272.45" customHeight="1"/>
    <row r="148" spans="2:18">
      <c r="C148" s="8" t="s">
        <v>24</v>
      </c>
    </row>
    <row r="149" spans="2:18">
      <c r="C149" s="8" t="s">
        <v>25</v>
      </c>
    </row>
    <row r="150" spans="2:18" ht="15.6" customHeight="1">
      <c r="C150" s="8" t="s">
        <v>26</v>
      </c>
      <c r="D150" s="719" t="s">
        <v>311</v>
      </c>
      <c r="E150" s="797"/>
      <c r="F150" s="797"/>
      <c r="G150" s="797"/>
      <c r="H150" s="797"/>
      <c r="I150" s="797"/>
      <c r="J150" s="797"/>
      <c r="K150" s="797"/>
      <c r="L150" s="797"/>
      <c r="M150" s="797"/>
      <c r="N150" s="797"/>
      <c r="O150" s="797"/>
      <c r="P150" s="797"/>
      <c r="Q150" s="797"/>
      <c r="R150" s="797"/>
    </row>
    <row r="151" spans="2:18" ht="15.6" customHeight="1">
      <c r="C151" s="8" t="s">
        <v>364</v>
      </c>
      <c r="D151" s="719" t="s">
        <v>365</v>
      </c>
      <c r="E151" s="797"/>
      <c r="F151" s="797"/>
      <c r="G151" s="797"/>
      <c r="H151" s="797"/>
      <c r="I151" s="797"/>
      <c r="J151" s="797"/>
      <c r="K151" s="797"/>
      <c r="L151" s="797"/>
      <c r="M151" s="797"/>
      <c r="N151" s="797"/>
      <c r="O151" s="797"/>
      <c r="P151" s="797"/>
      <c r="Q151" s="797"/>
      <c r="R151" s="797"/>
    </row>
    <row r="152" spans="2:18" ht="16.5" thickBot="1">
      <c r="C152" s="8" t="s">
        <v>401</v>
      </c>
    </row>
    <row r="153" spans="2:18" ht="15.6" customHeight="1">
      <c r="B153" s="720" t="s">
        <v>94</v>
      </c>
      <c r="C153" s="720" t="s">
        <v>95</v>
      </c>
      <c r="D153" s="723" t="s">
        <v>28</v>
      </c>
      <c r="E153" s="724"/>
      <c r="F153" s="723" t="s">
        <v>93</v>
      </c>
      <c r="G153" s="729"/>
      <c r="H153" s="729"/>
      <c r="I153" s="729"/>
      <c r="J153" s="729"/>
      <c r="K153" s="729"/>
      <c r="L153" s="729"/>
      <c r="M153" s="729"/>
      <c r="N153" s="729"/>
      <c r="O153" s="724"/>
      <c r="P153" s="723" t="s">
        <v>92</v>
      </c>
      <c r="Q153" s="732"/>
      <c r="R153" s="733"/>
    </row>
    <row r="154" spans="2:18">
      <c r="B154" s="721"/>
      <c r="C154" s="721"/>
      <c r="D154" s="725"/>
      <c r="E154" s="726"/>
      <c r="F154" s="725"/>
      <c r="G154" s="730"/>
      <c r="H154" s="730"/>
      <c r="I154" s="730"/>
      <c r="J154" s="730"/>
      <c r="K154" s="730"/>
      <c r="L154" s="730"/>
      <c r="M154" s="730"/>
      <c r="N154" s="730"/>
      <c r="O154" s="726"/>
      <c r="P154" s="734"/>
      <c r="Q154" s="735"/>
      <c r="R154" s="736"/>
    </row>
    <row r="155" spans="2:18" ht="16.5" thickBot="1">
      <c r="B155" s="721"/>
      <c r="C155" s="721"/>
      <c r="D155" s="727"/>
      <c r="E155" s="728"/>
      <c r="F155" s="727"/>
      <c r="G155" s="731"/>
      <c r="H155" s="731"/>
      <c r="I155" s="731"/>
      <c r="J155" s="731"/>
      <c r="K155" s="731"/>
      <c r="L155" s="731"/>
      <c r="M155" s="731"/>
      <c r="N155" s="731"/>
      <c r="O155" s="728"/>
      <c r="P155" s="737"/>
      <c r="Q155" s="738"/>
      <c r="R155" s="739"/>
    </row>
    <row r="156" spans="2:18" ht="16.350000000000001" customHeight="1" thickBot="1">
      <c r="B156" s="721"/>
      <c r="C156" s="721"/>
      <c r="D156" s="745" t="s">
        <v>16</v>
      </c>
      <c r="E156" s="745" t="s">
        <v>17</v>
      </c>
      <c r="F156" s="792" t="s">
        <v>2</v>
      </c>
      <c r="G156" s="748" t="s">
        <v>90</v>
      </c>
      <c r="H156" s="749"/>
      <c r="I156" s="749"/>
      <c r="J156" s="749"/>
      <c r="K156" s="749"/>
      <c r="L156" s="750"/>
      <c r="M156" s="748" t="s">
        <v>91</v>
      </c>
      <c r="N156" s="749"/>
      <c r="O156" s="750"/>
      <c r="P156" s="745" t="s">
        <v>3</v>
      </c>
      <c r="Q156" s="745" t="s">
        <v>4</v>
      </c>
      <c r="R156" s="745" t="s">
        <v>5</v>
      </c>
    </row>
    <row r="157" spans="2:18" ht="15.6" customHeight="1">
      <c r="B157" s="721"/>
      <c r="C157" s="721"/>
      <c r="D157" s="746"/>
      <c r="E157" s="746"/>
      <c r="F157" s="793"/>
      <c r="G157" s="745" t="s">
        <v>7</v>
      </c>
      <c r="H157" s="745" t="s">
        <v>8</v>
      </c>
      <c r="I157" s="745" t="s">
        <v>9</v>
      </c>
      <c r="J157" s="745" t="s">
        <v>10</v>
      </c>
      <c r="K157" s="745" t="s">
        <v>11</v>
      </c>
      <c r="L157" s="745" t="s">
        <v>12</v>
      </c>
      <c r="M157" s="745" t="s">
        <v>3</v>
      </c>
      <c r="N157" s="745" t="s">
        <v>4</v>
      </c>
      <c r="O157" s="745" t="s">
        <v>5</v>
      </c>
      <c r="P157" s="746"/>
      <c r="Q157" s="746"/>
      <c r="R157" s="746"/>
    </row>
    <row r="158" spans="2:18">
      <c r="B158" s="721"/>
      <c r="C158" s="721"/>
      <c r="D158" s="746"/>
      <c r="E158" s="746"/>
      <c r="F158" s="793"/>
      <c r="G158" s="746"/>
      <c r="H158" s="746"/>
      <c r="I158" s="746"/>
      <c r="J158" s="746"/>
      <c r="K158" s="746"/>
      <c r="L158" s="746"/>
      <c r="M158" s="746"/>
      <c r="N158" s="746"/>
      <c r="O158" s="746"/>
      <c r="P158" s="746"/>
      <c r="Q158" s="746"/>
      <c r="R158" s="746"/>
    </row>
    <row r="159" spans="2:18">
      <c r="B159" s="721"/>
      <c r="C159" s="721"/>
      <c r="D159" s="746"/>
      <c r="E159" s="746"/>
      <c r="F159" s="793"/>
      <c r="G159" s="746"/>
      <c r="H159" s="746"/>
      <c r="I159" s="746"/>
      <c r="J159" s="746"/>
      <c r="K159" s="746"/>
      <c r="L159" s="746"/>
      <c r="M159" s="746"/>
      <c r="N159" s="746"/>
      <c r="O159" s="746"/>
      <c r="P159" s="746"/>
      <c r="Q159" s="746"/>
      <c r="R159" s="746"/>
    </row>
    <row r="160" spans="2:18">
      <c r="B160" s="721"/>
      <c r="C160" s="721"/>
      <c r="D160" s="746"/>
      <c r="E160" s="746"/>
      <c r="F160" s="793"/>
      <c r="G160" s="746"/>
      <c r="H160" s="746"/>
      <c r="I160" s="746"/>
      <c r="J160" s="746"/>
      <c r="K160" s="746"/>
      <c r="L160" s="746"/>
      <c r="M160" s="746"/>
      <c r="N160" s="746"/>
      <c r="O160" s="746"/>
      <c r="P160" s="746"/>
      <c r="Q160" s="746"/>
      <c r="R160" s="746"/>
    </row>
    <row r="161" spans="2:24" ht="16.5" thickBot="1">
      <c r="B161" s="722"/>
      <c r="C161" s="722"/>
      <c r="D161" s="747"/>
      <c r="E161" s="747"/>
      <c r="F161" s="794"/>
      <c r="G161" s="747"/>
      <c r="H161" s="747"/>
      <c r="I161" s="747"/>
      <c r="J161" s="747"/>
      <c r="K161" s="747"/>
      <c r="L161" s="747"/>
      <c r="M161" s="747"/>
      <c r="N161" s="747"/>
      <c r="O161" s="747"/>
      <c r="P161" s="747"/>
      <c r="Q161" s="747"/>
      <c r="R161" s="747"/>
    </row>
    <row r="162" spans="2:24" ht="16.5" thickBot="1">
      <c r="B162" s="165">
        <v>1</v>
      </c>
      <c r="C162" s="2" t="s">
        <v>402</v>
      </c>
      <c r="D162" s="13" t="s">
        <v>21</v>
      </c>
      <c r="E162" s="12">
        <v>4</v>
      </c>
      <c r="F162" s="12">
        <f t="shared" ref="F162:F168" si="13">SUM(G162:L162)</f>
        <v>20</v>
      </c>
      <c r="G162" s="14">
        <v>20</v>
      </c>
      <c r="H162" s="14"/>
      <c r="I162" s="14"/>
      <c r="J162" s="14"/>
      <c r="K162" s="14"/>
      <c r="L162" s="15"/>
      <c r="M162" s="14"/>
      <c r="N162" s="14" t="s">
        <v>56</v>
      </c>
      <c r="O162" s="15"/>
      <c r="P162" s="14"/>
      <c r="Q162" s="14">
        <v>3</v>
      </c>
      <c r="R162" s="15"/>
    </row>
    <row r="163" spans="2:24" ht="16.5" thickBot="1">
      <c r="B163" s="165">
        <v>2</v>
      </c>
      <c r="C163" s="2" t="s">
        <v>403</v>
      </c>
      <c r="D163" s="13" t="s">
        <v>21</v>
      </c>
      <c r="E163" s="13">
        <v>4</v>
      </c>
      <c r="F163" s="13">
        <f t="shared" si="13"/>
        <v>20</v>
      </c>
      <c r="G163" s="14"/>
      <c r="H163" s="14">
        <v>20</v>
      </c>
      <c r="I163" s="14"/>
      <c r="J163" s="14"/>
      <c r="K163" s="14"/>
      <c r="L163" s="15"/>
      <c r="M163" s="14"/>
      <c r="N163" s="14" t="s">
        <v>56</v>
      </c>
      <c r="O163" s="15"/>
      <c r="P163" s="14"/>
      <c r="Q163" s="14">
        <v>3</v>
      </c>
      <c r="R163" s="15"/>
    </row>
    <row r="164" spans="2:24" ht="32.25" thickBot="1">
      <c r="B164" s="165">
        <v>3</v>
      </c>
      <c r="C164" s="3" t="s">
        <v>404</v>
      </c>
      <c r="D164" s="13" t="s">
        <v>55</v>
      </c>
      <c r="E164" s="13">
        <v>5</v>
      </c>
      <c r="F164" s="13">
        <f t="shared" si="13"/>
        <v>20</v>
      </c>
      <c r="G164" s="14">
        <v>10</v>
      </c>
      <c r="H164" s="14"/>
      <c r="I164" s="14"/>
      <c r="J164" s="14"/>
      <c r="K164" s="14">
        <v>10</v>
      </c>
      <c r="L164" s="15"/>
      <c r="M164" s="14"/>
      <c r="N164" s="14" t="s">
        <v>56</v>
      </c>
      <c r="O164" s="15"/>
      <c r="P164" s="14"/>
      <c r="Q164" s="14">
        <v>3</v>
      </c>
      <c r="R164" s="15"/>
    </row>
    <row r="165" spans="2:24" ht="32.25" thickBot="1">
      <c r="B165" s="165">
        <v>4</v>
      </c>
      <c r="C165" s="3" t="s">
        <v>405</v>
      </c>
      <c r="D165" s="13" t="s">
        <v>55</v>
      </c>
      <c r="E165" s="13">
        <v>5</v>
      </c>
      <c r="F165" s="13">
        <f t="shared" si="13"/>
        <v>20</v>
      </c>
      <c r="G165" s="14">
        <v>10</v>
      </c>
      <c r="H165" s="14"/>
      <c r="I165" s="14"/>
      <c r="J165" s="14"/>
      <c r="K165" s="14">
        <v>10</v>
      </c>
      <c r="L165" s="15"/>
      <c r="M165" s="14"/>
      <c r="N165" s="14" t="s">
        <v>56</v>
      </c>
      <c r="O165" s="15"/>
      <c r="P165" s="14"/>
      <c r="Q165" s="14">
        <v>3</v>
      </c>
      <c r="R165" s="15"/>
    </row>
    <row r="166" spans="2:24" ht="16.5" thickBot="1">
      <c r="B166" s="165">
        <v>5</v>
      </c>
      <c r="C166" s="3" t="s">
        <v>406</v>
      </c>
      <c r="D166" s="13" t="s">
        <v>21</v>
      </c>
      <c r="E166" s="13">
        <v>5</v>
      </c>
      <c r="F166" s="13">
        <f t="shared" si="13"/>
        <v>20</v>
      </c>
      <c r="G166" s="14">
        <v>20</v>
      </c>
      <c r="H166" s="14"/>
      <c r="I166" s="14"/>
      <c r="J166" s="14"/>
      <c r="K166" s="14"/>
      <c r="L166" s="15"/>
      <c r="M166" s="14"/>
      <c r="N166" s="14" t="s">
        <v>56</v>
      </c>
      <c r="O166" s="15"/>
      <c r="P166" s="14"/>
      <c r="Q166" s="14">
        <v>3</v>
      </c>
      <c r="R166" s="15"/>
    </row>
    <row r="167" spans="2:24" ht="16.5" thickBot="1">
      <c r="B167" s="165">
        <v>6</v>
      </c>
      <c r="C167" s="2" t="s">
        <v>407</v>
      </c>
      <c r="D167" s="13" t="s">
        <v>60</v>
      </c>
      <c r="E167" s="13">
        <v>6</v>
      </c>
      <c r="F167" s="13">
        <f t="shared" si="13"/>
        <v>20</v>
      </c>
      <c r="G167" s="14">
        <v>10</v>
      </c>
      <c r="H167" s="14">
        <v>10</v>
      </c>
      <c r="I167" s="14"/>
      <c r="J167" s="14"/>
      <c r="K167" s="14"/>
      <c r="L167" s="15"/>
      <c r="M167" s="14"/>
      <c r="N167" s="14" t="s">
        <v>56</v>
      </c>
      <c r="O167" s="15"/>
      <c r="P167" s="14"/>
      <c r="Q167" s="14">
        <v>3</v>
      </c>
      <c r="R167" s="15"/>
    </row>
    <row r="168" spans="2:24" ht="16.5" thickBot="1">
      <c r="B168" s="165">
        <v>7</v>
      </c>
      <c r="C168" s="3" t="s">
        <v>408</v>
      </c>
      <c r="D168" s="13" t="s">
        <v>60</v>
      </c>
      <c r="E168" s="13">
        <v>6</v>
      </c>
      <c r="F168" s="13">
        <f t="shared" si="13"/>
        <v>20</v>
      </c>
      <c r="G168" s="14">
        <v>10</v>
      </c>
      <c r="H168" s="14">
        <v>10</v>
      </c>
      <c r="I168" s="14"/>
      <c r="J168" s="14"/>
      <c r="K168" s="14"/>
      <c r="L168" s="15"/>
      <c r="M168" s="14"/>
      <c r="N168" s="14" t="s">
        <v>56</v>
      </c>
      <c r="O168" s="15"/>
      <c r="P168" s="14"/>
      <c r="Q168" s="14">
        <v>3</v>
      </c>
      <c r="R168" s="15"/>
    </row>
    <row r="169" spans="2:24" ht="16.5" thickBot="1">
      <c r="B169" s="769" t="s">
        <v>22</v>
      </c>
      <c r="C169" s="770"/>
      <c r="D169" s="770"/>
      <c r="E169" s="771"/>
      <c r="F169" s="772">
        <f t="shared" ref="F169:R169" si="14">SUM(F162:F168)</f>
        <v>140</v>
      </c>
      <c r="G169" s="89">
        <f t="shared" si="14"/>
        <v>80</v>
      </c>
      <c r="H169" s="89">
        <f t="shared" si="14"/>
        <v>40</v>
      </c>
      <c r="I169" s="89">
        <f t="shared" si="14"/>
        <v>0</v>
      </c>
      <c r="J169" s="89">
        <f t="shared" si="14"/>
        <v>0</v>
      </c>
      <c r="K169" s="89">
        <f t="shared" si="14"/>
        <v>20</v>
      </c>
      <c r="L169" s="89">
        <f t="shared" si="14"/>
        <v>0</v>
      </c>
      <c r="M169" s="772">
        <f t="shared" si="14"/>
        <v>0</v>
      </c>
      <c r="N169" s="772">
        <f t="shared" si="14"/>
        <v>0</v>
      </c>
      <c r="O169" s="772">
        <f t="shared" si="14"/>
        <v>0</v>
      </c>
      <c r="P169" s="772">
        <f t="shared" si="14"/>
        <v>0</v>
      </c>
      <c r="Q169" s="772">
        <f t="shared" si="14"/>
        <v>21</v>
      </c>
      <c r="R169" s="772">
        <f t="shared" si="14"/>
        <v>0</v>
      </c>
    </row>
    <row r="170" spans="2:24" ht="16.5" thickBot="1">
      <c r="B170" s="775" t="s">
        <v>35</v>
      </c>
      <c r="C170" s="776"/>
      <c r="D170" s="776"/>
      <c r="E170" s="777"/>
      <c r="F170" s="773"/>
      <c r="G170" s="723">
        <f>SUM(G169:L169)</f>
        <v>140</v>
      </c>
      <c r="H170" s="799"/>
      <c r="I170" s="799"/>
      <c r="J170" s="799"/>
      <c r="K170" s="799"/>
      <c r="L170" s="800"/>
      <c r="M170" s="773"/>
      <c r="N170" s="773"/>
      <c r="O170" s="773"/>
      <c r="P170" s="774"/>
      <c r="Q170" s="774"/>
      <c r="R170" s="774"/>
    </row>
    <row r="171" spans="2:24" ht="16.5" thickBot="1">
      <c r="B171" s="778"/>
      <c r="C171" s="779"/>
      <c r="D171" s="779"/>
      <c r="E171" s="780"/>
      <c r="F171" s="774"/>
      <c r="G171" s="801"/>
      <c r="H171" s="802"/>
      <c r="I171" s="802"/>
      <c r="J171" s="802"/>
      <c r="K171" s="802"/>
      <c r="L171" s="803"/>
      <c r="M171" s="774"/>
      <c r="N171" s="774"/>
      <c r="O171" s="774"/>
      <c r="P171" s="748">
        <v>60</v>
      </c>
      <c r="Q171" s="749"/>
      <c r="R171" s="750"/>
    </row>
    <row r="173" spans="2:24">
      <c r="B173" s="8" t="s">
        <v>204</v>
      </c>
      <c r="C173" s="59" t="s">
        <v>324</v>
      </c>
      <c r="X173" s="144"/>
    </row>
    <row r="174" spans="2:24">
      <c r="B174" s="8" t="s">
        <v>206</v>
      </c>
      <c r="C174" s="167" t="s">
        <v>207</v>
      </c>
      <c r="X174" s="144"/>
    </row>
    <row r="175" spans="2:24">
      <c r="B175" s="8" t="s">
        <v>208</v>
      </c>
      <c r="C175" s="150" t="s">
        <v>409</v>
      </c>
      <c r="X175" s="144"/>
    </row>
    <row r="176" spans="2:24" ht="35.25" customHeight="1">
      <c r="B176" s="8" t="s">
        <v>209</v>
      </c>
      <c r="C176" s="798" t="s">
        <v>415</v>
      </c>
      <c r="D176" s="798"/>
      <c r="E176" s="798"/>
      <c r="F176" s="798"/>
      <c r="G176" s="798"/>
      <c r="H176" s="798"/>
      <c r="I176" s="798"/>
      <c r="J176" s="798"/>
      <c r="K176" s="798"/>
      <c r="L176" s="798"/>
      <c r="M176" s="798"/>
      <c r="N176" s="798"/>
      <c r="O176" s="798"/>
      <c r="P176" s="798"/>
      <c r="Q176" s="798"/>
      <c r="R176" s="798"/>
      <c r="S176" s="108"/>
      <c r="T176" s="108"/>
      <c r="U176" s="108"/>
      <c r="V176" s="108"/>
      <c r="W176" s="108"/>
      <c r="X176" s="108"/>
    </row>
    <row r="177" spans="2:24">
      <c r="B177" s="8" t="s">
        <v>210</v>
      </c>
      <c r="C177" s="166" t="s">
        <v>410</v>
      </c>
      <c r="X177" s="144"/>
    </row>
    <row r="178" spans="2:24">
      <c r="B178" s="8" t="s">
        <v>353</v>
      </c>
      <c r="C178" s="879" t="s">
        <v>416</v>
      </c>
      <c r="D178" s="879"/>
      <c r="E178" s="879"/>
      <c r="F178" s="879"/>
      <c r="G178" s="879"/>
      <c r="H178" s="879"/>
      <c r="I178" s="879"/>
      <c r="J178" s="879"/>
      <c r="K178" s="879"/>
      <c r="L178" s="879"/>
      <c r="M178" s="879"/>
      <c r="N178" s="879"/>
      <c r="O178" s="879"/>
      <c r="P178" s="879"/>
      <c r="Q178" s="879"/>
      <c r="R178" s="879"/>
      <c r="S178" s="879"/>
      <c r="T178" s="879"/>
      <c r="U178" s="879"/>
      <c r="V178" s="879"/>
      <c r="W178" s="879"/>
      <c r="X178" s="879"/>
    </row>
    <row r="179" spans="2:24">
      <c r="B179" s="8" t="s">
        <v>417</v>
      </c>
      <c r="C179" s="824" t="s">
        <v>411</v>
      </c>
      <c r="D179" s="824"/>
      <c r="E179" s="824"/>
      <c r="F179" s="824"/>
      <c r="G179" s="824"/>
      <c r="H179" s="824"/>
      <c r="I179" s="824"/>
      <c r="J179" s="824"/>
      <c r="K179" s="824"/>
      <c r="L179" s="824"/>
      <c r="M179" s="824"/>
      <c r="N179" s="824"/>
      <c r="O179" s="824"/>
      <c r="P179" s="824"/>
      <c r="Q179" s="824"/>
      <c r="R179" s="824"/>
      <c r="S179" s="824"/>
      <c r="T179" s="824"/>
      <c r="U179" s="824"/>
      <c r="V179" s="824"/>
      <c r="W179" s="824"/>
      <c r="X179" s="824"/>
    </row>
  </sheetData>
  <mergeCells count="258">
    <mergeCell ref="B169:E169"/>
    <mergeCell ref="F169:F171"/>
    <mergeCell ref="M169:M171"/>
    <mergeCell ref="N169:N171"/>
    <mergeCell ref="O169:O171"/>
    <mergeCell ref="C176:R176"/>
    <mergeCell ref="C179:X179"/>
    <mergeCell ref="P169:P170"/>
    <mergeCell ref="Q169:Q170"/>
    <mergeCell ref="R169:R170"/>
    <mergeCell ref="B170:E170"/>
    <mergeCell ref="G170:L171"/>
    <mergeCell ref="B171:E171"/>
    <mergeCell ref="P171:R171"/>
    <mergeCell ref="C178:X178"/>
    <mergeCell ref="D150:R150"/>
    <mergeCell ref="D151:R151"/>
    <mergeCell ref="B153:B161"/>
    <mergeCell ref="C153:C161"/>
    <mergeCell ref="D153:E155"/>
    <mergeCell ref="F153:O155"/>
    <mergeCell ref="P153:R155"/>
    <mergeCell ref="D156:D161"/>
    <mergeCell ref="E156:E161"/>
    <mergeCell ref="F156:F161"/>
    <mergeCell ref="G156:L156"/>
    <mergeCell ref="M156:O156"/>
    <mergeCell ref="P156:P161"/>
    <mergeCell ref="Q156:Q161"/>
    <mergeCell ref="R156:R161"/>
    <mergeCell ref="G157:G161"/>
    <mergeCell ref="H157:H161"/>
    <mergeCell ref="I157:I161"/>
    <mergeCell ref="J157:J161"/>
    <mergeCell ref="K157:K161"/>
    <mergeCell ref="L157:L161"/>
    <mergeCell ref="M157:M161"/>
    <mergeCell ref="N157:N161"/>
    <mergeCell ref="O157:O161"/>
    <mergeCell ref="P143:P144"/>
    <mergeCell ref="Q143:Q144"/>
    <mergeCell ref="R143:R144"/>
    <mergeCell ref="B144:E144"/>
    <mergeCell ref="G144:L145"/>
    <mergeCell ref="B145:E145"/>
    <mergeCell ref="P145:R145"/>
    <mergeCell ref="L131:L135"/>
    <mergeCell ref="M131:M135"/>
    <mergeCell ref="N131:N135"/>
    <mergeCell ref="O131:O135"/>
    <mergeCell ref="B143:E143"/>
    <mergeCell ref="F143:F145"/>
    <mergeCell ref="M143:M145"/>
    <mergeCell ref="N143:N145"/>
    <mergeCell ref="O143:O145"/>
    <mergeCell ref="D124:R124"/>
    <mergeCell ref="D125:R125"/>
    <mergeCell ref="B127:B135"/>
    <mergeCell ref="C127:C135"/>
    <mergeCell ref="D127:E129"/>
    <mergeCell ref="F127:O129"/>
    <mergeCell ref="P127:R129"/>
    <mergeCell ref="D130:D135"/>
    <mergeCell ref="E130:E135"/>
    <mergeCell ref="F130:F135"/>
    <mergeCell ref="G130:L130"/>
    <mergeCell ref="M130:O130"/>
    <mergeCell ref="P130:P135"/>
    <mergeCell ref="Q130:Q135"/>
    <mergeCell ref="R130:R135"/>
    <mergeCell ref="G131:G135"/>
    <mergeCell ref="H131:H135"/>
    <mergeCell ref="I131:I135"/>
    <mergeCell ref="J131:J135"/>
    <mergeCell ref="K131:K135"/>
    <mergeCell ref="J105:J109"/>
    <mergeCell ref="K105:K109"/>
    <mergeCell ref="P117:P118"/>
    <mergeCell ref="Q117:Q118"/>
    <mergeCell ref="R117:R118"/>
    <mergeCell ref="B118:E118"/>
    <mergeCell ref="G118:L119"/>
    <mergeCell ref="B119:E119"/>
    <mergeCell ref="P119:R119"/>
    <mergeCell ref="L105:L109"/>
    <mergeCell ref="M105:M109"/>
    <mergeCell ref="N105:N109"/>
    <mergeCell ref="O105:O109"/>
    <mergeCell ref="B117:E117"/>
    <mergeCell ref="F117:F119"/>
    <mergeCell ref="M117:M119"/>
    <mergeCell ref="N117:N119"/>
    <mergeCell ref="O117:O119"/>
    <mergeCell ref="U92:V92"/>
    <mergeCell ref="W92:X92"/>
    <mergeCell ref="B93:E93"/>
    <mergeCell ref="P93:R93"/>
    <mergeCell ref="S93:V93"/>
    <mergeCell ref="W93:X93"/>
    <mergeCell ref="D98:R98"/>
    <mergeCell ref="D99:R99"/>
    <mergeCell ref="B101:B109"/>
    <mergeCell ref="C101:C109"/>
    <mergeCell ref="D101:E103"/>
    <mergeCell ref="F101:O103"/>
    <mergeCell ref="P101:R103"/>
    <mergeCell ref="D104:D109"/>
    <mergeCell ref="E104:E109"/>
    <mergeCell ref="F104:F109"/>
    <mergeCell ref="G104:L104"/>
    <mergeCell ref="M104:O104"/>
    <mergeCell ref="P104:P109"/>
    <mergeCell ref="Q104:Q109"/>
    <mergeCell ref="R104:R109"/>
    <mergeCell ref="G105:G109"/>
    <mergeCell ref="H105:H109"/>
    <mergeCell ref="I105:I109"/>
    <mergeCell ref="B91:E91"/>
    <mergeCell ref="F91:F93"/>
    <mergeCell ref="M91:M93"/>
    <mergeCell ref="N91:N93"/>
    <mergeCell ref="O91:O93"/>
    <mergeCell ref="P91:P92"/>
    <mergeCell ref="Q91:Q92"/>
    <mergeCell ref="R71:R76"/>
    <mergeCell ref="S71:V71"/>
    <mergeCell ref="G72:G76"/>
    <mergeCell ref="H72:H76"/>
    <mergeCell ref="I72:I76"/>
    <mergeCell ref="J72:J76"/>
    <mergeCell ref="K72:K76"/>
    <mergeCell ref="L72:L76"/>
    <mergeCell ref="M72:M76"/>
    <mergeCell ref="E71:E76"/>
    <mergeCell ref="F71:F76"/>
    <mergeCell ref="G71:L71"/>
    <mergeCell ref="M71:O71"/>
    <mergeCell ref="R91:R92"/>
    <mergeCell ref="B92:E92"/>
    <mergeCell ref="G92:L93"/>
    <mergeCell ref="S92:T92"/>
    <mergeCell ref="U60:V60"/>
    <mergeCell ref="W60:X60"/>
    <mergeCell ref="B61:E61"/>
    <mergeCell ref="P61:R61"/>
    <mergeCell ref="S61:V61"/>
    <mergeCell ref="W61:X61"/>
    <mergeCell ref="P71:P76"/>
    <mergeCell ref="Q71:Q76"/>
    <mergeCell ref="N72:N76"/>
    <mergeCell ref="O72:O76"/>
    <mergeCell ref="D66:X66"/>
    <mergeCell ref="D67:X67"/>
    <mergeCell ref="B68:B76"/>
    <mergeCell ref="C68:C76"/>
    <mergeCell ref="D68:E70"/>
    <mergeCell ref="F68:O70"/>
    <mergeCell ref="P68:R70"/>
    <mergeCell ref="S68:V70"/>
    <mergeCell ref="W68:X70"/>
    <mergeCell ref="D71:D76"/>
    <mergeCell ref="S72:T75"/>
    <mergeCell ref="U72:V75"/>
    <mergeCell ref="W72:X75"/>
    <mergeCell ref="W71:X71"/>
    <mergeCell ref="B59:E59"/>
    <mergeCell ref="F59:F61"/>
    <mergeCell ref="M59:M61"/>
    <mergeCell ref="N59:N61"/>
    <mergeCell ref="O59:O61"/>
    <mergeCell ref="P59:P60"/>
    <mergeCell ref="Q59:Q60"/>
    <mergeCell ref="R40:R45"/>
    <mergeCell ref="S40:V40"/>
    <mergeCell ref="G41:G45"/>
    <mergeCell ref="H41:H45"/>
    <mergeCell ref="I41:I45"/>
    <mergeCell ref="J41:J45"/>
    <mergeCell ref="K41:K45"/>
    <mergeCell ref="L41:L45"/>
    <mergeCell ref="M41:M45"/>
    <mergeCell ref="E40:E45"/>
    <mergeCell ref="F40:F45"/>
    <mergeCell ref="G40:L40"/>
    <mergeCell ref="M40:O40"/>
    <mergeCell ref="R59:R60"/>
    <mergeCell ref="B60:E60"/>
    <mergeCell ref="G60:L61"/>
    <mergeCell ref="S60:T60"/>
    <mergeCell ref="P40:P45"/>
    <mergeCell ref="Q40:Q45"/>
    <mergeCell ref="N41:N45"/>
    <mergeCell ref="O41:O45"/>
    <mergeCell ref="D35:X35"/>
    <mergeCell ref="D36:X36"/>
    <mergeCell ref="B37:B45"/>
    <mergeCell ref="C37:C45"/>
    <mergeCell ref="D37:E39"/>
    <mergeCell ref="F37:O39"/>
    <mergeCell ref="P37:R39"/>
    <mergeCell ref="S37:V39"/>
    <mergeCell ref="W37:X39"/>
    <mergeCell ref="D40:D45"/>
    <mergeCell ref="S41:T44"/>
    <mergeCell ref="U41:V44"/>
    <mergeCell ref="W41:X44"/>
    <mergeCell ref="W40:X40"/>
    <mergeCell ref="Y26:Y27"/>
    <mergeCell ref="B28:E28"/>
    <mergeCell ref="F28:F30"/>
    <mergeCell ref="M28:M30"/>
    <mergeCell ref="N28:N30"/>
    <mergeCell ref="O28:O30"/>
    <mergeCell ref="P28:P29"/>
    <mergeCell ref="Q28:Q29"/>
    <mergeCell ref="R28:R29"/>
    <mergeCell ref="B29:E29"/>
    <mergeCell ref="G29:L30"/>
    <mergeCell ref="S29:T29"/>
    <mergeCell ref="U29:V29"/>
    <mergeCell ref="W29:X29"/>
    <mergeCell ref="B30:E30"/>
    <mergeCell ref="P30:R30"/>
    <mergeCell ref="S30:V30"/>
    <mergeCell ref="W30:X30"/>
    <mergeCell ref="Y5:Y7"/>
    <mergeCell ref="D8:D13"/>
    <mergeCell ref="E8:E13"/>
    <mergeCell ref="F8:F13"/>
    <mergeCell ref="G8:L8"/>
    <mergeCell ref="M8:O8"/>
    <mergeCell ref="P8:P13"/>
    <mergeCell ref="Q8:Q13"/>
    <mergeCell ref="R8:R13"/>
    <mergeCell ref="S8:V8"/>
    <mergeCell ref="Y9:Y11"/>
    <mergeCell ref="M9:M13"/>
    <mergeCell ref="N9:N13"/>
    <mergeCell ref="O9:O13"/>
    <mergeCell ref="S9:T12"/>
    <mergeCell ref="U9:V12"/>
    <mergeCell ref="W9:X12"/>
    <mergeCell ref="G9:G13"/>
    <mergeCell ref="H9:H13"/>
    <mergeCell ref="I9:I13"/>
    <mergeCell ref="J9:J13"/>
    <mergeCell ref="K9:K13"/>
    <mergeCell ref="L9:L13"/>
    <mergeCell ref="D3:X3"/>
    <mergeCell ref="D4:X4"/>
    <mergeCell ref="B5:B13"/>
    <mergeCell ref="C5:C13"/>
    <mergeCell ref="D5:E7"/>
    <mergeCell ref="F5:O7"/>
    <mergeCell ref="P5:R7"/>
    <mergeCell ref="S5:V7"/>
    <mergeCell ref="W5:X7"/>
    <mergeCell ref="W8:X8"/>
  </mergeCells>
  <pageMargins left="0.25" right="0.25" top="0.75" bottom="0.75" header="0.3" footer="0.3"/>
  <pageSetup paperSize="9" scale="70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T207"/>
  <sheetViews>
    <sheetView view="pageBreakPreview" topLeftCell="A61" zoomScale="70" zoomScaleNormal="70" zoomScaleSheetLayoutView="70" workbookViewId="0">
      <selection activeCell="H46" sqref="H46"/>
    </sheetView>
  </sheetViews>
  <sheetFormatPr defaultColWidth="9.28515625" defaultRowHeight="19.5"/>
  <cols>
    <col min="1" max="1" width="9.28515625" style="198"/>
    <col min="2" max="2" width="11.28515625" style="284" customWidth="1"/>
    <col min="3" max="3" width="66.42578125" style="285" customWidth="1"/>
    <col min="4" max="4" width="33.28515625" style="289" hidden="1" customWidth="1"/>
    <col min="5" max="5" width="7.5703125" style="198" customWidth="1"/>
    <col min="6" max="6" width="6.5703125" style="198" customWidth="1"/>
    <col min="7" max="7" width="7.5703125" style="198" customWidth="1"/>
    <col min="8" max="12" width="6.28515625" style="196" customWidth="1"/>
    <col min="13" max="18" width="4" style="198" customWidth="1"/>
    <col min="19" max="19" width="9.28515625" style="195" customWidth="1"/>
    <col min="20" max="20" width="5.28515625" style="196" customWidth="1"/>
    <col min="21" max="21" width="6.7109375" style="196" customWidth="1"/>
    <col min="22" max="23" width="5.28515625" style="196" customWidth="1"/>
    <col min="24" max="24" width="6.7109375" style="198" customWidth="1"/>
    <col min="25" max="25" width="79.28515625" style="198" customWidth="1"/>
    <col min="26" max="67" width="3.7109375" style="198" customWidth="1"/>
    <col min="68" max="16384" width="9.28515625" style="198"/>
  </cols>
  <sheetData>
    <row r="1" spans="1:67" ht="30">
      <c r="A1" s="191">
        <f>G20+G65+G129+G172</f>
        <v>770</v>
      </c>
      <c r="B1" s="192"/>
      <c r="C1" s="193" t="s">
        <v>444</v>
      </c>
      <c r="D1" s="194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7"/>
      <c r="AL1" s="197"/>
      <c r="AM1" s="197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</row>
    <row r="2" spans="1:67" ht="70.150000000000006" customHeight="1">
      <c r="B2" s="192"/>
      <c r="C2" s="199"/>
      <c r="D2" s="199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X2" s="196"/>
      <c r="Y2" s="1036" t="s">
        <v>445</v>
      </c>
      <c r="Z2" s="1036"/>
      <c r="AA2" s="1036"/>
      <c r="AB2" s="1036"/>
      <c r="AC2" s="1036"/>
      <c r="AD2" s="1036"/>
      <c r="AE2" s="1036"/>
      <c r="AF2" s="1036"/>
      <c r="AG2" s="1036"/>
      <c r="AH2" s="1036"/>
      <c r="AI2" s="1036"/>
      <c r="AJ2" s="1036"/>
      <c r="AK2" s="1036"/>
      <c r="AL2" s="1036"/>
      <c r="AM2" s="1036"/>
      <c r="AN2" s="1036"/>
      <c r="AO2" s="1036"/>
      <c r="AP2" s="1036"/>
      <c r="AQ2" s="1036"/>
      <c r="AR2" s="1036"/>
      <c r="AS2" s="1036"/>
      <c r="AT2" s="1036"/>
      <c r="AU2" s="1036"/>
      <c r="AV2" s="1036"/>
      <c r="AW2" s="1036"/>
      <c r="AX2" s="1036"/>
      <c r="AY2" s="1036"/>
      <c r="AZ2" s="1036"/>
      <c r="BA2" s="1036"/>
      <c r="BB2" s="1036"/>
      <c r="BC2" s="1036"/>
      <c r="BD2" s="1036"/>
      <c r="BE2" s="1036"/>
      <c r="BF2" s="1036"/>
      <c r="BG2" s="1036"/>
      <c r="BH2" s="1036"/>
      <c r="BI2" s="1036"/>
      <c r="BJ2" s="1036"/>
      <c r="BK2" s="1036"/>
      <c r="BL2" s="1036"/>
      <c r="BM2" s="1036"/>
      <c r="BN2" s="1036"/>
      <c r="BO2" s="1036"/>
    </row>
    <row r="3" spans="1:67">
      <c r="B3" s="192"/>
      <c r="C3" s="199" t="s">
        <v>25</v>
      </c>
      <c r="D3" s="199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X3" s="196"/>
      <c r="Y3" s="196"/>
      <c r="Z3" s="196"/>
      <c r="AA3" s="200"/>
      <c r="AB3" s="196"/>
      <c r="AC3" s="196"/>
      <c r="AD3" s="196"/>
      <c r="AE3" s="196"/>
      <c r="AF3" s="196"/>
      <c r="AG3" s="201"/>
      <c r="AH3" s="200"/>
      <c r="AI3" s="196"/>
      <c r="AJ3" s="196"/>
      <c r="AK3" s="201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 t="s">
        <v>446</v>
      </c>
      <c r="BK3" s="196"/>
      <c r="BL3" s="196"/>
      <c r="BM3" s="196"/>
      <c r="BN3" s="196"/>
      <c r="BO3" s="196"/>
    </row>
    <row r="4" spans="1:67" ht="18.399999999999999" customHeight="1" thickBot="1">
      <c r="B4" s="192"/>
      <c r="C4" s="199" t="s">
        <v>26</v>
      </c>
      <c r="D4" s="199"/>
      <c r="E4" s="1000" t="s">
        <v>447</v>
      </c>
      <c r="F4" s="1000"/>
      <c r="G4" s="1000"/>
      <c r="H4" s="1000"/>
      <c r="I4" s="1000"/>
      <c r="J4" s="1000"/>
      <c r="K4" s="1000"/>
      <c r="L4" s="1000"/>
      <c r="M4" s="1000"/>
      <c r="N4" s="1000"/>
      <c r="O4" s="1000"/>
      <c r="P4" s="1000"/>
      <c r="Q4" s="1000"/>
      <c r="R4" s="1000"/>
      <c r="S4" s="202"/>
      <c r="T4" s="203"/>
      <c r="U4" s="203"/>
      <c r="V4" s="203"/>
      <c r="W4" s="203"/>
      <c r="X4" s="203"/>
      <c r="Y4" s="204" t="str">
        <f>C5</f>
        <v>Kierunek: Socjologia grup dyspozycyjnych, studia II stopnia</v>
      </c>
      <c r="Z4" s="204"/>
      <c r="AA4" s="204"/>
      <c r="AB4" s="204" t="s">
        <v>448</v>
      </c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</row>
    <row r="5" spans="1:67" ht="18.399999999999999" customHeight="1" thickBot="1">
      <c r="B5" s="192"/>
      <c r="C5" s="199" t="s">
        <v>449</v>
      </c>
      <c r="D5" s="199"/>
      <c r="E5" s="1001" t="s">
        <v>450</v>
      </c>
      <c r="F5" s="1001"/>
      <c r="G5" s="1001"/>
      <c r="H5" s="1001"/>
      <c r="I5" s="1001"/>
      <c r="J5" s="1001"/>
      <c r="K5" s="1001"/>
      <c r="L5" s="1001"/>
      <c r="M5" s="1001"/>
      <c r="N5" s="1001"/>
      <c r="O5" s="1001"/>
      <c r="P5" s="1001"/>
      <c r="Q5" s="1001"/>
      <c r="R5" s="1001"/>
      <c r="S5" s="205"/>
      <c r="T5" s="206"/>
      <c r="U5" s="206"/>
      <c r="V5" s="206"/>
      <c r="W5" s="206"/>
      <c r="X5" s="196"/>
      <c r="Y5" s="207" t="s">
        <v>451</v>
      </c>
      <c r="Z5" s="1002" t="s">
        <v>452</v>
      </c>
      <c r="AA5" s="1003"/>
      <c r="AB5" s="1003"/>
      <c r="AC5" s="1003"/>
      <c r="AD5" s="1003"/>
      <c r="AE5" s="1003"/>
      <c r="AF5" s="1003"/>
      <c r="AG5" s="1003"/>
      <c r="AH5" s="1003"/>
      <c r="AI5" s="1003"/>
      <c r="AJ5" s="1003"/>
      <c r="AK5" s="1003"/>
      <c r="AL5" s="1003"/>
      <c r="AM5" s="1003"/>
      <c r="AN5" s="1003"/>
      <c r="AO5" s="1003"/>
      <c r="AP5" s="1003"/>
      <c r="AQ5" s="1003"/>
      <c r="AR5" s="1003"/>
      <c r="AS5" s="1003"/>
      <c r="AT5" s="1003"/>
      <c r="AU5" s="1003"/>
      <c r="AV5" s="1003"/>
      <c r="AW5" s="1003"/>
      <c r="AX5" s="1003"/>
      <c r="AY5" s="1003"/>
      <c r="AZ5" s="1003"/>
      <c r="BA5" s="1003"/>
      <c r="BB5" s="1003"/>
      <c r="BC5" s="1003"/>
      <c r="BD5" s="1003"/>
      <c r="BE5" s="1003"/>
      <c r="BF5" s="1004"/>
      <c r="BG5" s="1002" t="s">
        <v>453</v>
      </c>
      <c r="BH5" s="1003"/>
      <c r="BI5" s="1003"/>
      <c r="BJ5" s="1003"/>
      <c r="BK5" s="1004"/>
      <c r="BL5" s="1002" t="s">
        <v>454</v>
      </c>
      <c r="BM5" s="1003"/>
      <c r="BN5" s="1003"/>
      <c r="BO5" s="1004"/>
    </row>
    <row r="6" spans="1:67" ht="11.65" customHeight="1" thickBot="1">
      <c r="B6" s="991" t="s">
        <v>94</v>
      </c>
      <c r="C6" s="994" t="s">
        <v>95</v>
      </c>
      <c r="D6" s="997" t="s">
        <v>455</v>
      </c>
      <c r="E6" s="975" t="s">
        <v>28</v>
      </c>
      <c r="F6" s="977"/>
      <c r="G6" s="975" t="s">
        <v>93</v>
      </c>
      <c r="H6" s="976"/>
      <c r="I6" s="976"/>
      <c r="J6" s="976"/>
      <c r="K6" s="976"/>
      <c r="L6" s="976"/>
      <c r="M6" s="976"/>
      <c r="N6" s="976"/>
      <c r="O6" s="977"/>
      <c r="P6" s="975" t="s">
        <v>92</v>
      </c>
      <c r="Q6" s="976"/>
      <c r="R6" s="977"/>
      <c r="S6" s="208"/>
      <c r="T6" s="984" t="s">
        <v>456</v>
      </c>
      <c r="U6" s="985" t="s">
        <v>457</v>
      </c>
      <c r="V6" s="985" t="s">
        <v>458</v>
      </c>
      <c r="W6" s="985" t="s">
        <v>459</v>
      </c>
      <c r="X6" s="196"/>
      <c r="Y6" s="988" t="s">
        <v>460</v>
      </c>
      <c r="Z6" s="966" t="s">
        <v>461</v>
      </c>
      <c r="AA6" s="966" t="s">
        <v>462</v>
      </c>
      <c r="AB6" s="966" t="s">
        <v>463</v>
      </c>
      <c r="AC6" s="966" t="s">
        <v>464</v>
      </c>
      <c r="AD6" s="966" t="s">
        <v>465</v>
      </c>
      <c r="AE6" s="966" t="s">
        <v>466</v>
      </c>
      <c r="AF6" s="966" t="s">
        <v>467</v>
      </c>
      <c r="AG6" s="966" t="s">
        <v>468</v>
      </c>
      <c r="AH6" s="966" t="s">
        <v>469</v>
      </c>
      <c r="AI6" s="966" t="s">
        <v>470</v>
      </c>
      <c r="AJ6" s="966" t="s">
        <v>471</v>
      </c>
      <c r="AK6" s="966" t="s">
        <v>472</v>
      </c>
      <c r="AL6" s="966" t="s">
        <v>473</v>
      </c>
      <c r="AM6" s="966" t="s">
        <v>474</v>
      </c>
      <c r="AN6" s="966" t="s">
        <v>475</v>
      </c>
      <c r="AO6" s="966" t="s">
        <v>476</v>
      </c>
      <c r="AP6" s="966" t="s">
        <v>477</v>
      </c>
      <c r="AQ6" s="966" t="s">
        <v>478</v>
      </c>
      <c r="AR6" s="966" t="s">
        <v>479</v>
      </c>
      <c r="AS6" s="966" t="s">
        <v>480</v>
      </c>
      <c r="AT6" s="966" t="s">
        <v>481</v>
      </c>
      <c r="AU6" s="966" t="s">
        <v>482</v>
      </c>
      <c r="AV6" s="966" t="s">
        <v>483</v>
      </c>
      <c r="AW6" s="966" t="s">
        <v>484</v>
      </c>
      <c r="AX6" s="966" t="s">
        <v>485</v>
      </c>
      <c r="AY6" s="966" t="s">
        <v>486</v>
      </c>
      <c r="AZ6" s="966" t="s">
        <v>487</v>
      </c>
      <c r="BA6" s="966" t="s">
        <v>488</v>
      </c>
      <c r="BB6" s="966" t="s">
        <v>489</v>
      </c>
      <c r="BC6" s="966" t="s">
        <v>490</v>
      </c>
      <c r="BD6" s="966" t="s">
        <v>491</v>
      </c>
      <c r="BE6" s="966" t="s">
        <v>492</v>
      </c>
      <c r="BF6" s="966" t="s">
        <v>493</v>
      </c>
      <c r="BG6" s="966" t="s">
        <v>7</v>
      </c>
      <c r="BH6" s="966" t="s">
        <v>9</v>
      </c>
      <c r="BI6" s="966" t="s">
        <v>10</v>
      </c>
      <c r="BJ6" s="966" t="s">
        <v>11</v>
      </c>
      <c r="BK6" s="966" t="s">
        <v>12</v>
      </c>
      <c r="BL6" s="966" t="s">
        <v>494</v>
      </c>
      <c r="BM6" s="966" t="s">
        <v>495</v>
      </c>
      <c r="BN6" s="972" t="s">
        <v>496</v>
      </c>
      <c r="BO6" s="966" t="s">
        <v>497</v>
      </c>
    </row>
    <row r="7" spans="1:67" ht="11.65" customHeight="1" thickBot="1">
      <c r="B7" s="992"/>
      <c r="C7" s="995"/>
      <c r="D7" s="998"/>
      <c r="E7" s="978"/>
      <c r="F7" s="980"/>
      <c r="G7" s="978"/>
      <c r="H7" s="979"/>
      <c r="I7" s="979"/>
      <c r="J7" s="979"/>
      <c r="K7" s="979"/>
      <c r="L7" s="979"/>
      <c r="M7" s="979"/>
      <c r="N7" s="979"/>
      <c r="O7" s="980"/>
      <c r="P7" s="978"/>
      <c r="Q7" s="979"/>
      <c r="R7" s="980"/>
      <c r="T7" s="984"/>
      <c r="U7" s="986"/>
      <c r="V7" s="986"/>
      <c r="W7" s="986"/>
      <c r="X7" s="196"/>
      <c r="Y7" s="989"/>
      <c r="Z7" s="967"/>
      <c r="AA7" s="967"/>
      <c r="AB7" s="967"/>
      <c r="AC7" s="967"/>
      <c r="AD7" s="967"/>
      <c r="AE7" s="967"/>
      <c r="AF7" s="967"/>
      <c r="AG7" s="967"/>
      <c r="AH7" s="967"/>
      <c r="AI7" s="967"/>
      <c r="AJ7" s="967"/>
      <c r="AK7" s="967"/>
      <c r="AL7" s="967"/>
      <c r="AM7" s="967"/>
      <c r="AN7" s="967"/>
      <c r="AO7" s="967"/>
      <c r="AP7" s="967"/>
      <c r="AQ7" s="967"/>
      <c r="AR7" s="967"/>
      <c r="AS7" s="967"/>
      <c r="AT7" s="967"/>
      <c r="AU7" s="967"/>
      <c r="AV7" s="967"/>
      <c r="AW7" s="967"/>
      <c r="AX7" s="967"/>
      <c r="AY7" s="967"/>
      <c r="AZ7" s="967"/>
      <c r="BA7" s="967"/>
      <c r="BB7" s="967"/>
      <c r="BC7" s="967"/>
      <c r="BD7" s="967"/>
      <c r="BE7" s="967"/>
      <c r="BF7" s="967"/>
      <c r="BG7" s="967"/>
      <c r="BH7" s="967"/>
      <c r="BI7" s="967"/>
      <c r="BJ7" s="967"/>
      <c r="BK7" s="967"/>
      <c r="BL7" s="967"/>
      <c r="BM7" s="967"/>
      <c r="BN7" s="973"/>
      <c r="BO7" s="967"/>
    </row>
    <row r="8" spans="1:67" ht="11.65" customHeight="1" thickBot="1">
      <c r="B8" s="992"/>
      <c r="C8" s="995"/>
      <c r="D8" s="998"/>
      <c r="E8" s="981"/>
      <c r="F8" s="983"/>
      <c r="G8" s="981"/>
      <c r="H8" s="982"/>
      <c r="I8" s="982"/>
      <c r="J8" s="982"/>
      <c r="K8" s="982"/>
      <c r="L8" s="982"/>
      <c r="M8" s="982"/>
      <c r="N8" s="982"/>
      <c r="O8" s="983"/>
      <c r="P8" s="981"/>
      <c r="Q8" s="982"/>
      <c r="R8" s="983"/>
      <c r="T8" s="984"/>
      <c r="U8" s="986"/>
      <c r="V8" s="986"/>
      <c r="W8" s="986"/>
      <c r="X8" s="196"/>
      <c r="Y8" s="989"/>
      <c r="Z8" s="967"/>
      <c r="AA8" s="967"/>
      <c r="AB8" s="967"/>
      <c r="AC8" s="967"/>
      <c r="AD8" s="967"/>
      <c r="AE8" s="967"/>
      <c r="AF8" s="967"/>
      <c r="AG8" s="967"/>
      <c r="AH8" s="967"/>
      <c r="AI8" s="967"/>
      <c r="AJ8" s="967"/>
      <c r="AK8" s="967"/>
      <c r="AL8" s="967"/>
      <c r="AM8" s="967"/>
      <c r="AN8" s="967"/>
      <c r="AO8" s="967"/>
      <c r="AP8" s="967"/>
      <c r="AQ8" s="967"/>
      <c r="AR8" s="967"/>
      <c r="AS8" s="967"/>
      <c r="AT8" s="967"/>
      <c r="AU8" s="967"/>
      <c r="AV8" s="967"/>
      <c r="AW8" s="967"/>
      <c r="AX8" s="967"/>
      <c r="AY8" s="967"/>
      <c r="AZ8" s="967"/>
      <c r="BA8" s="967"/>
      <c r="BB8" s="967"/>
      <c r="BC8" s="967"/>
      <c r="BD8" s="967"/>
      <c r="BE8" s="967"/>
      <c r="BF8" s="967"/>
      <c r="BG8" s="967"/>
      <c r="BH8" s="967"/>
      <c r="BI8" s="967"/>
      <c r="BJ8" s="967"/>
      <c r="BK8" s="967"/>
      <c r="BL8" s="967"/>
      <c r="BM8" s="967"/>
      <c r="BN8" s="973"/>
      <c r="BO8" s="967"/>
    </row>
    <row r="9" spans="1:67" ht="19.5" customHeight="1" thickBot="1">
      <c r="B9" s="992"/>
      <c r="C9" s="995"/>
      <c r="D9" s="998"/>
      <c r="E9" s="950" t="s">
        <v>16</v>
      </c>
      <c r="F9" s="950" t="s">
        <v>17</v>
      </c>
      <c r="G9" s="950" t="s">
        <v>2</v>
      </c>
      <c r="H9" s="959" t="s">
        <v>90</v>
      </c>
      <c r="I9" s="960"/>
      <c r="J9" s="960"/>
      <c r="K9" s="960"/>
      <c r="L9" s="961"/>
      <c r="M9" s="962" t="s">
        <v>91</v>
      </c>
      <c r="N9" s="945"/>
      <c r="O9" s="946"/>
      <c r="P9" s="950" t="s">
        <v>3</v>
      </c>
      <c r="Q9" s="950" t="s">
        <v>4</v>
      </c>
      <c r="R9" s="950" t="s">
        <v>5</v>
      </c>
      <c r="T9" s="984"/>
      <c r="U9" s="986"/>
      <c r="V9" s="986"/>
      <c r="W9" s="986"/>
      <c r="X9" s="196"/>
      <c r="Y9" s="990"/>
      <c r="Z9" s="967"/>
      <c r="AA9" s="967"/>
      <c r="AB9" s="967"/>
      <c r="AC9" s="967"/>
      <c r="AD9" s="967"/>
      <c r="AE9" s="967"/>
      <c r="AF9" s="967"/>
      <c r="AG9" s="967"/>
      <c r="AH9" s="967"/>
      <c r="AI9" s="967"/>
      <c r="AJ9" s="967"/>
      <c r="AK9" s="967"/>
      <c r="AL9" s="967"/>
      <c r="AM9" s="967"/>
      <c r="AN9" s="967"/>
      <c r="AO9" s="967"/>
      <c r="AP9" s="967"/>
      <c r="AQ9" s="967"/>
      <c r="AR9" s="967"/>
      <c r="AS9" s="967"/>
      <c r="AT9" s="967"/>
      <c r="AU9" s="967"/>
      <c r="AV9" s="967"/>
      <c r="AW9" s="967"/>
      <c r="AX9" s="967"/>
      <c r="AY9" s="967"/>
      <c r="AZ9" s="967"/>
      <c r="BA9" s="967"/>
      <c r="BB9" s="967"/>
      <c r="BC9" s="967"/>
      <c r="BD9" s="967"/>
      <c r="BE9" s="967"/>
      <c r="BF9" s="967"/>
      <c r="BG9" s="967"/>
      <c r="BH9" s="967"/>
      <c r="BI9" s="967"/>
      <c r="BJ9" s="967"/>
      <c r="BK9" s="967"/>
      <c r="BL9" s="967"/>
      <c r="BM9" s="967"/>
      <c r="BN9" s="973"/>
      <c r="BO9" s="967"/>
    </row>
    <row r="10" spans="1:67" ht="11.65" customHeight="1" thickBot="1">
      <c r="B10" s="992"/>
      <c r="C10" s="995"/>
      <c r="D10" s="998"/>
      <c r="E10" s="951"/>
      <c r="F10" s="951"/>
      <c r="G10" s="951"/>
      <c r="H10" s="947" t="s">
        <v>7</v>
      </c>
      <c r="I10" s="947" t="s">
        <v>9</v>
      </c>
      <c r="J10" s="947" t="s">
        <v>10</v>
      </c>
      <c r="K10" s="947" t="s">
        <v>11</v>
      </c>
      <c r="L10" s="947" t="s">
        <v>12</v>
      </c>
      <c r="M10" s="950" t="s">
        <v>3</v>
      </c>
      <c r="N10" s="950" t="s">
        <v>4</v>
      </c>
      <c r="O10" s="950" t="s">
        <v>5</v>
      </c>
      <c r="P10" s="951"/>
      <c r="Q10" s="951"/>
      <c r="R10" s="951"/>
      <c r="T10" s="984"/>
      <c r="U10" s="986"/>
      <c r="V10" s="986"/>
      <c r="W10" s="986"/>
      <c r="X10" s="196"/>
      <c r="Y10" s="988" t="s">
        <v>498</v>
      </c>
      <c r="Z10" s="967"/>
      <c r="AA10" s="967"/>
      <c r="AB10" s="967"/>
      <c r="AC10" s="967"/>
      <c r="AD10" s="967"/>
      <c r="AE10" s="967"/>
      <c r="AF10" s="967"/>
      <c r="AG10" s="967"/>
      <c r="AH10" s="967"/>
      <c r="AI10" s="967"/>
      <c r="AJ10" s="967"/>
      <c r="AK10" s="967"/>
      <c r="AL10" s="967"/>
      <c r="AM10" s="967"/>
      <c r="AN10" s="967"/>
      <c r="AO10" s="967"/>
      <c r="AP10" s="967"/>
      <c r="AQ10" s="967"/>
      <c r="AR10" s="967"/>
      <c r="AS10" s="967"/>
      <c r="AT10" s="967"/>
      <c r="AU10" s="967"/>
      <c r="AV10" s="967"/>
      <c r="AW10" s="967"/>
      <c r="AX10" s="967"/>
      <c r="AY10" s="967"/>
      <c r="AZ10" s="967"/>
      <c r="BA10" s="967"/>
      <c r="BB10" s="967"/>
      <c r="BC10" s="967"/>
      <c r="BD10" s="967"/>
      <c r="BE10" s="967"/>
      <c r="BF10" s="967"/>
      <c r="BG10" s="967"/>
      <c r="BH10" s="967"/>
      <c r="BI10" s="967"/>
      <c r="BJ10" s="967"/>
      <c r="BK10" s="967"/>
      <c r="BL10" s="967"/>
      <c r="BM10" s="967"/>
      <c r="BN10" s="973"/>
      <c r="BO10" s="967"/>
    </row>
    <row r="11" spans="1:67" ht="11.65" customHeight="1" thickBot="1">
      <c r="B11" s="992"/>
      <c r="C11" s="995"/>
      <c r="D11" s="998"/>
      <c r="E11" s="951"/>
      <c r="F11" s="951"/>
      <c r="G11" s="951"/>
      <c r="H11" s="948"/>
      <c r="I11" s="948"/>
      <c r="J11" s="948"/>
      <c r="K11" s="948"/>
      <c r="L11" s="948"/>
      <c r="M11" s="951"/>
      <c r="N11" s="951"/>
      <c r="O11" s="951"/>
      <c r="P11" s="951"/>
      <c r="Q11" s="951"/>
      <c r="R11" s="951"/>
      <c r="T11" s="984"/>
      <c r="U11" s="986"/>
      <c r="V11" s="986"/>
      <c r="W11" s="986"/>
      <c r="X11" s="196"/>
      <c r="Y11" s="989"/>
      <c r="Z11" s="967"/>
      <c r="AA11" s="967"/>
      <c r="AB11" s="967"/>
      <c r="AC11" s="967"/>
      <c r="AD11" s="967"/>
      <c r="AE11" s="967"/>
      <c r="AF11" s="967"/>
      <c r="AG11" s="967"/>
      <c r="AH11" s="967"/>
      <c r="AI11" s="967"/>
      <c r="AJ11" s="967"/>
      <c r="AK11" s="967"/>
      <c r="AL11" s="967"/>
      <c r="AM11" s="967"/>
      <c r="AN11" s="967"/>
      <c r="AO11" s="967"/>
      <c r="AP11" s="967"/>
      <c r="AQ11" s="967"/>
      <c r="AR11" s="967"/>
      <c r="AS11" s="967"/>
      <c r="AT11" s="967"/>
      <c r="AU11" s="967"/>
      <c r="AV11" s="967"/>
      <c r="AW11" s="967"/>
      <c r="AX11" s="967"/>
      <c r="AY11" s="967"/>
      <c r="AZ11" s="967"/>
      <c r="BA11" s="967"/>
      <c r="BB11" s="967"/>
      <c r="BC11" s="967"/>
      <c r="BD11" s="967"/>
      <c r="BE11" s="967"/>
      <c r="BF11" s="967"/>
      <c r="BG11" s="967"/>
      <c r="BH11" s="967"/>
      <c r="BI11" s="967"/>
      <c r="BJ11" s="967"/>
      <c r="BK11" s="967"/>
      <c r="BL11" s="967"/>
      <c r="BM11" s="967"/>
      <c r="BN11" s="973"/>
      <c r="BO11" s="967"/>
    </row>
    <row r="12" spans="1:67" ht="11.65" customHeight="1" thickBot="1">
      <c r="B12" s="992"/>
      <c r="C12" s="995"/>
      <c r="D12" s="998"/>
      <c r="E12" s="951"/>
      <c r="F12" s="951"/>
      <c r="G12" s="951"/>
      <c r="H12" s="948"/>
      <c r="I12" s="948"/>
      <c r="J12" s="948"/>
      <c r="K12" s="948"/>
      <c r="L12" s="948"/>
      <c r="M12" s="951"/>
      <c r="N12" s="951"/>
      <c r="O12" s="951"/>
      <c r="P12" s="951"/>
      <c r="Q12" s="951"/>
      <c r="R12" s="951"/>
      <c r="T12" s="984"/>
      <c r="U12" s="986"/>
      <c r="V12" s="986"/>
      <c r="W12" s="986"/>
      <c r="X12" s="196"/>
      <c r="Y12" s="989"/>
      <c r="Z12" s="967"/>
      <c r="AA12" s="967"/>
      <c r="AB12" s="967"/>
      <c r="AC12" s="967"/>
      <c r="AD12" s="967"/>
      <c r="AE12" s="967"/>
      <c r="AF12" s="967"/>
      <c r="AG12" s="967"/>
      <c r="AH12" s="967"/>
      <c r="AI12" s="967"/>
      <c r="AJ12" s="967"/>
      <c r="AK12" s="967"/>
      <c r="AL12" s="967"/>
      <c r="AM12" s="967"/>
      <c r="AN12" s="967"/>
      <c r="AO12" s="967"/>
      <c r="AP12" s="967"/>
      <c r="AQ12" s="967"/>
      <c r="AR12" s="967"/>
      <c r="AS12" s="967"/>
      <c r="AT12" s="967"/>
      <c r="AU12" s="967"/>
      <c r="AV12" s="967"/>
      <c r="AW12" s="967"/>
      <c r="AX12" s="967"/>
      <c r="AY12" s="967"/>
      <c r="AZ12" s="967"/>
      <c r="BA12" s="967"/>
      <c r="BB12" s="967"/>
      <c r="BC12" s="967"/>
      <c r="BD12" s="967"/>
      <c r="BE12" s="967"/>
      <c r="BF12" s="967"/>
      <c r="BG12" s="967"/>
      <c r="BH12" s="967"/>
      <c r="BI12" s="967"/>
      <c r="BJ12" s="967"/>
      <c r="BK12" s="967"/>
      <c r="BL12" s="967"/>
      <c r="BM12" s="967"/>
      <c r="BN12" s="973"/>
      <c r="BO12" s="967"/>
    </row>
    <row r="13" spans="1:67" ht="11.65" customHeight="1" thickBot="1">
      <c r="B13" s="992"/>
      <c r="C13" s="995"/>
      <c r="D13" s="998"/>
      <c r="E13" s="951"/>
      <c r="F13" s="951"/>
      <c r="G13" s="951"/>
      <c r="H13" s="948"/>
      <c r="I13" s="948"/>
      <c r="J13" s="948"/>
      <c r="K13" s="948"/>
      <c r="L13" s="948"/>
      <c r="M13" s="951"/>
      <c r="N13" s="951"/>
      <c r="O13" s="951"/>
      <c r="P13" s="951"/>
      <c r="Q13" s="951"/>
      <c r="R13" s="951"/>
      <c r="T13" s="984"/>
      <c r="U13" s="986"/>
      <c r="V13" s="986"/>
      <c r="W13" s="986"/>
      <c r="X13" s="196"/>
      <c r="Y13" s="989"/>
      <c r="Z13" s="967"/>
      <c r="AA13" s="967"/>
      <c r="AB13" s="967"/>
      <c r="AC13" s="967"/>
      <c r="AD13" s="967"/>
      <c r="AE13" s="967"/>
      <c r="AF13" s="967"/>
      <c r="AG13" s="967"/>
      <c r="AH13" s="967"/>
      <c r="AI13" s="967"/>
      <c r="AJ13" s="967"/>
      <c r="AK13" s="967"/>
      <c r="AL13" s="967"/>
      <c r="AM13" s="967"/>
      <c r="AN13" s="967"/>
      <c r="AO13" s="967"/>
      <c r="AP13" s="967"/>
      <c r="AQ13" s="967"/>
      <c r="AR13" s="967"/>
      <c r="AS13" s="967"/>
      <c r="AT13" s="967"/>
      <c r="AU13" s="967"/>
      <c r="AV13" s="967"/>
      <c r="AW13" s="967"/>
      <c r="AX13" s="967"/>
      <c r="AY13" s="967"/>
      <c r="AZ13" s="967"/>
      <c r="BA13" s="967"/>
      <c r="BB13" s="967"/>
      <c r="BC13" s="967"/>
      <c r="BD13" s="967"/>
      <c r="BE13" s="967"/>
      <c r="BF13" s="967"/>
      <c r="BG13" s="967"/>
      <c r="BH13" s="967"/>
      <c r="BI13" s="967"/>
      <c r="BJ13" s="967"/>
      <c r="BK13" s="967"/>
      <c r="BL13" s="967"/>
      <c r="BM13" s="967"/>
      <c r="BN13" s="973"/>
      <c r="BO13" s="967"/>
    </row>
    <row r="14" spans="1:67" ht="18" customHeight="1" thickBot="1">
      <c r="B14" s="993"/>
      <c r="C14" s="996"/>
      <c r="D14" s="999"/>
      <c r="E14" s="952"/>
      <c r="F14" s="952"/>
      <c r="G14" s="952"/>
      <c r="H14" s="949"/>
      <c r="I14" s="949"/>
      <c r="J14" s="949"/>
      <c r="K14" s="949"/>
      <c r="L14" s="949"/>
      <c r="M14" s="952"/>
      <c r="N14" s="952"/>
      <c r="O14" s="952"/>
      <c r="P14" s="952"/>
      <c r="Q14" s="952"/>
      <c r="R14" s="952"/>
      <c r="T14" s="984"/>
      <c r="U14" s="987"/>
      <c r="V14" s="987"/>
      <c r="W14" s="987"/>
      <c r="X14" s="196"/>
      <c r="Y14" s="990"/>
      <c r="Z14" s="968"/>
      <c r="AA14" s="968"/>
      <c r="AB14" s="968"/>
      <c r="AC14" s="968"/>
      <c r="AD14" s="968"/>
      <c r="AE14" s="968"/>
      <c r="AF14" s="968"/>
      <c r="AG14" s="968"/>
      <c r="AH14" s="968"/>
      <c r="AI14" s="968"/>
      <c r="AJ14" s="968"/>
      <c r="AK14" s="968"/>
      <c r="AL14" s="968"/>
      <c r="AM14" s="968"/>
      <c r="AN14" s="968"/>
      <c r="AO14" s="968"/>
      <c r="AP14" s="968"/>
      <c r="AQ14" s="968"/>
      <c r="AR14" s="968"/>
      <c r="AS14" s="968"/>
      <c r="AT14" s="968"/>
      <c r="AU14" s="968"/>
      <c r="AV14" s="968"/>
      <c r="AW14" s="968"/>
      <c r="AX14" s="968"/>
      <c r="AY14" s="968"/>
      <c r="AZ14" s="968"/>
      <c r="BA14" s="968"/>
      <c r="BB14" s="968"/>
      <c r="BC14" s="968"/>
      <c r="BD14" s="968"/>
      <c r="BE14" s="968"/>
      <c r="BF14" s="968"/>
      <c r="BG14" s="968"/>
      <c r="BH14" s="968"/>
      <c r="BI14" s="968"/>
      <c r="BJ14" s="968"/>
      <c r="BK14" s="968"/>
      <c r="BL14" s="968"/>
      <c r="BM14" s="968"/>
      <c r="BN14" s="974"/>
      <c r="BO14" s="968"/>
    </row>
    <row r="15" spans="1:67" s="196" customFormat="1" ht="20.25" thickBot="1">
      <c r="B15" s="209">
        <v>1</v>
      </c>
      <c r="C15" s="210" t="s">
        <v>499</v>
      </c>
      <c r="D15" s="210" t="s">
        <v>328</v>
      </c>
      <c r="E15" s="211" t="s">
        <v>500</v>
      </c>
      <c r="F15" s="211">
        <v>1</v>
      </c>
      <c r="G15" s="212">
        <f>SUM(H15:L15)</f>
        <v>40</v>
      </c>
      <c r="H15" s="213">
        <v>20</v>
      </c>
      <c r="I15" s="213"/>
      <c r="J15" s="213"/>
      <c r="K15" s="214">
        <v>20</v>
      </c>
      <c r="L15" s="215"/>
      <c r="M15" s="216" t="s">
        <v>56</v>
      </c>
      <c r="N15" s="217"/>
      <c r="O15" s="218"/>
      <c r="P15" s="219">
        <v>4</v>
      </c>
      <c r="Q15" s="213"/>
      <c r="R15" s="220"/>
      <c r="S15" s="195"/>
      <c r="T15" s="221"/>
      <c r="U15" s="221"/>
      <c r="V15" s="221"/>
      <c r="W15" s="221"/>
      <c r="Y15" s="222" t="str">
        <f>C15</f>
        <v>Podstawy socjologii</v>
      </c>
      <c r="Z15" s="223"/>
      <c r="AA15" s="223"/>
      <c r="AB15" s="223"/>
      <c r="AC15" s="223"/>
      <c r="AD15" s="223"/>
      <c r="AE15" s="223"/>
      <c r="AF15" s="223" t="s">
        <v>56</v>
      </c>
      <c r="AG15" s="223"/>
      <c r="AH15" s="223"/>
      <c r="AI15" s="223"/>
      <c r="AJ15" s="223"/>
      <c r="AK15" s="223"/>
      <c r="AL15" s="223" t="s">
        <v>56</v>
      </c>
      <c r="AM15" s="223"/>
      <c r="AN15" s="223"/>
      <c r="AO15" s="223"/>
      <c r="AP15" s="223"/>
      <c r="AQ15" s="223"/>
      <c r="AR15" s="223"/>
      <c r="AS15" s="223"/>
      <c r="AT15" s="223"/>
      <c r="AU15" s="223" t="s">
        <v>56</v>
      </c>
      <c r="AV15" s="223"/>
      <c r="AW15" s="223"/>
      <c r="AX15" s="223"/>
      <c r="AY15" s="223"/>
      <c r="AZ15" s="223" t="s">
        <v>56</v>
      </c>
      <c r="BA15" s="223"/>
      <c r="BB15" s="223"/>
      <c r="BC15" s="223"/>
      <c r="BD15" s="223"/>
      <c r="BE15" s="223"/>
      <c r="BF15" s="223"/>
      <c r="BG15" s="223" t="s">
        <v>56</v>
      </c>
      <c r="BH15" s="223"/>
      <c r="BI15" s="223"/>
      <c r="BJ15" s="223" t="s">
        <v>56</v>
      </c>
      <c r="BK15" s="223"/>
      <c r="BL15" s="223" t="s">
        <v>56</v>
      </c>
      <c r="BM15" s="223"/>
      <c r="BN15" s="223" t="s">
        <v>56</v>
      </c>
      <c r="BO15" s="223" t="s">
        <v>56</v>
      </c>
    </row>
    <row r="16" spans="1:67" s="196" customFormat="1" ht="20.65" customHeight="1" thickBot="1">
      <c r="B16" s="209">
        <v>2</v>
      </c>
      <c r="C16" s="210" t="s">
        <v>501</v>
      </c>
      <c r="D16" s="210" t="s">
        <v>502</v>
      </c>
      <c r="E16" s="211" t="s">
        <v>503</v>
      </c>
      <c r="F16" s="211">
        <v>1</v>
      </c>
      <c r="G16" s="212">
        <f>SUM(H16:L16)</f>
        <v>40</v>
      </c>
      <c r="H16" s="213">
        <v>20</v>
      </c>
      <c r="I16" s="213"/>
      <c r="J16" s="213"/>
      <c r="K16" s="224">
        <v>20</v>
      </c>
      <c r="L16" s="225"/>
      <c r="M16" s="219"/>
      <c r="N16" s="213" t="s">
        <v>56</v>
      </c>
      <c r="O16" s="220"/>
      <c r="P16" s="219"/>
      <c r="Q16" s="213">
        <v>7</v>
      </c>
      <c r="R16" s="220"/>
      <c r="S16" s="195"/>
      <c r="T16" s="221"/>
      <c r="U16" s="226">
        <v>2</v>
      </c>
      <c r="V16" s="221"/>
      <c r="W16" s="221"/>
      <c r="Y16" s="227" t="str">
        <f>C16</f>
        <v>Problematyka zapewniania bezpieczeństwa i porządku publicznego(#)</v>
      </c>
      <c r="Z16" s="223"/>
      <c r="AA16" s="223" t="s">
        <v>56</v>
      </c>
      <c r="AB16" s="223" t="s">
        <v>56</v>
      </c>
      <c r="AC16" s="223"/>
      <c r="AD16" s="223"/>
      <c r="AE16" s="223"/>
      <c r="AF16" s="223"/>
      <c r="AG16" s="223"/>
      <c r="AH16" s="223" t="s">
        <v>56</v>
      </c>
      <c r="AI16" s="223" t="s">
        <v>56</v>
      </c>
      <c r="AJ16" s="223"/>
      <c r="AK16" s="223"/>
      <c r="AL16" s="223"/>
      <c r="AM16" s="223" t="s">
        <v>56</v>
      </c>
      <c r="AN16" s="223"/>
      <c r="AO16" s="223" t="s">
        <v>56</v>
      </c>
      <c r="AP16" s="223"/>
      <c r="AQ16" s="223" t="s">
        <v>56</v>
      </c>
      <c r="AR16" s="223"/>
      <c r="AS16" s="223"/>
      <c r="AT16" s="223"/>
      <c r="AU16" s="223"/>
      <c r="AV16" s="223"/>
      <c r="AW16" s="223"/>
      <c r="AX16" s="223"/>
      <c r="AY16" s="223" t="s">
        <v>56</v>
      </c>
      <c r="AZ16" s="223"/>
      <c r="BA16" s="223" t="s">
        <v>56</v>
      </c>
      <c r="BB16" s="223"/>
      <c r="BC16" s="223"/>
      <c r="BD16" s="223" t="s">
        <v>56</v>
      </c>
      <c r="BE16" s="223"/>
      <c r="BF16" s="223"/>
      <c r="BG16" s="223" t="s">
        <v>56</v>
      </c>
      <c r="BH16" s="223"/>
      <c r="BI16" s="223"/>
      <c r="BJ16" s="223" t="s">
        <v>56</v>
      </c>
      <c r="BK16" s="223"/>
      <c r="BL16" s="223"/>
      <c r="BM16" s="223" t="s">
        <v>56</v>
      </c>
      <c r="BN16" s="223"/>
      <c r="BO16" s="223"/>
    </row>
    <row r="17" spans="2:67" s="196" customFormat="1" ht="19.899999999999999" customHeight="1" thickBot="1">
      <c r="B17" s="209">
        <v>3</v>
      </c>
      <c r="C17" s="210" t="s">
        <v>189</v>
      </c>
      <c r="D17" s="210" t="s">
        <v>338</v>
      </c>
      <c r="E17" s="211" t="s">
        <v>503</v>
      </c>
      <c r="F17" s="211">
        <v>1</v>
      </c>
      <c r="G17" s="212">
        <f>SUM(H17:L17)</f>
        <v>40</v>
      </c>
      <c r="H17" s="213">
        <v>20</v>
      </c>
      <c r="I17" s="213"/>
      <c r="J17" s="213"/>
      <c r="K17" s="224">
        <v>20</v>
      </c>
      <c r="L17" s="225"/>
      <c r="M17" s="219" t="s">
        <v>56</v>
      </c>
      <c r="N17" s="213"/>
      <c r="O17" s="220"/>
      <c r="P17" s="219">
        <v>7</v>
      </c>
      <c r="Q17" s="213"/>
      <c r="R17" s="220"/>
      <c r="S17" s="195"/>
      <c r="T17" s="221"/>
      <c r="U17" s="221"/>
      <c r="V17" s="221"/>
      <c r="W17" s="221"/>
      <c r="Y17" s="222" t="str">
        <f>C17</f>
        <v>Metodologia badań społecznych</v>
      </c>
      <c r="Z17" s="223"/>
      <c r="AA17" s="223"/>
      <c r="AB17" s="223"/>
      <c r="AC17" s="223" t="s">
        <v>56</v>
      </c>
      <c r="AD17" s="223"/>
      <c r="AE17" s="223" t="s">
        <v>56</v>
      </c>
      <c r="AF17" s="223"/>
      <c r="AG17" s="223"/>
      <c r="AH17" s="223"/>
      <c r="AI17" s="223"/>
      <c r="AJ17" s="223"/>
      <c r="AK17" s="223"/>
      <c r="AL17" s="223"/>
      <c r="AM17" s="223"/>
      <c r="AN17" s="223" t="s">
        <v>56</v>
      </c>
      <c r="AO17" s="223" t="s">
        <v>56</v>
      </c>
      <c r="AP17" s="223" t="s">
        <v>56</v>
      </c>
      <c r="AQ17" s="223"/>
      <c r="AR17" s="223"/>
      <c r="AS17" s="223"/>
      <c r="AT17" s="223"/>
      <c r="AU17" s="223" t="s">
        <v>56</v>
      </c>
      <c r="AV17" s="223" t="s">
        <v>56</v>
      </c>
      <c r="AW17" s="223"/>
      <c r="AX17" s="223"/>
      <c r="AY17" s="223"/>
      <c r="AZ17" s="223" t="s">
        <v>56</v>
      </c>
      <c r="BA17" s="223"/>
      <c r="BB17" s="223"/>
      <c r="BC17" s="223" t="s">
        <v>56</v>
      </c>
      <c r="BD17" s="223"/>
      <c r="BE17" s="223"/>
      <c r="BF17" s="223"/>
      <c r="BG17" s="223" t="s">
        <v>56</v>
      </c>
      <c r="BH17" s="223"/>
      <c r="BI17" s="223"/>
      <c r="BJ17" s="223" t="s">
        <v>56</v>
      </c>
      <c r="BK17" s="223"/>
      <c r="BL17" s="223"/>
      <c r="BM17" s="223" t="s">
        <v>56</v>
      </c>
      <c r="BN17" s="223" t="s">
        <v>56</v>
      </c>
      <c r="BO17" s="223"/>
    </row>
    <row r="18" spans="2:67" s="196" customFormat="1" ht="20.25" thickBot="1">
      <c r="B18" s="209">
        <v>4</v>
      </c>
      <c r="C18" s="228" t="s">
        <v>504</v>
      </c>
      <c r="D18" s="210" t="s">
        <v>330</v>
      </c>
      <c r="E18" s="211" t="s">
        <v>503</v>
      </c>
      <c r="F18" s="211">
        <v>1</v>
      </c>
      <c r="G18" s="211">
        <f t="shared" ref="G18:G19" si="0">SUM(H18:K18)</f>
        <v>40</v>
      </c>
      <c r="H18" s="213"/>
      <c r="I18" s="213"/>
      <c r="J18" s="213"/>
      <c r="K18" s="224">
        <v>40</v>
      </c>
      <c r="L18" s="225"/>
      <c r="M18" s="219" t="s">
        <v>56</v>
      </c>
      <c r="N18" s="213"/>
      <c r="O18" s="220"/>
      <c r="P18" s="219">
        <v>7</v>
      </c>
      <c r="Q18" s="213"/>
      <c r="R18" s="220"/>
      <c r="S18" s="195"/>
      <c r="T18" s="221"/>
      <c r="U18" s="221"/>
      <c r="V18" s="221"/>
      <c r="W18" s="221"/>
      <c r="Y18" s="222" t="str">
        <f>C18</f>
        <v>Analiza danych ilościowych</v>
      </c>
      <c r="Z18" s="223"/>
      <c r="AA18" s="223"/>
      <c r="AB18" s="223"/>
      <c r="AC18" s="223"/>
      <c r="AD18" s="223"/>
      <c r="AE18" s="223" t="s">
        <v>56</v>
      </c>
      <c r="AF18" s="223"/>
      <c r="AG18" s="223"/>
      <c r="AH18" s="223"/>
      <c r="AI18" s="223"/>
      <c r="AJ18" s="223"/>
      <c r="AK18" s="223"/>
      <c r="AL18" s="223"/>
      <c r="AM18" s="223"/>
      <c r="AN18" s="223"/>
      <c r="AO18" s="223" t="s">
        <v>56</v>
      </c>
      <c r="AP18" s="223" t="s">
        <v>56</v>
      </c>
      <c r="AQ18" s="223"/>
      <c r="AR18" s="223"/>
      <c r="AS18" s="223"/>
      <c r="AT18" s="223" t="s">
        <v>56</v>
      </c>
      <c r="AU18" s="223" t="s">
        <v>56</v>
      </c>
      <c r="AV18" s="223" t="s">
        <v>56</v>
      </c>
      <c r="AW18" s="223"/>
      <c r="AX18" s="223"/>
      <c r="AY18" s="223"/>
      <c r="AZ18" s="223"/>
      <c r="BA18" s="223" t="s">
        <v>56</v>
      </c>
      <c r="BB18" s="223"/>
      <c r="BC18" s="223"/>
      <c r="BD18" s="223"/>
      <c r="BE18" s="223" t="s">
        <v>56</v>
      </c>
      <c r="BF18" s="223"/>
      <c r="BG18" s="223"/>
      <c r="BH18" s="223"/>
      <c r="BI18" s="223"/>
      <c r="BJ18" s="223" t="s">
        <v>56</v>
      </c>
      <c r="BK18" s="223"/>
      <c r="BL18" s="223"/>
      <c r="BM18" s="223" t="s">
        <v>56</v>
      </c>
      <c r="BN18" s="223" t="s">
        <v>56</v>
      </c>
      <c r="BO18" s="223"/>
    </row>
    <row r="19" spans="2:67" s="196" customFormat="1" ht="20.25" thickBot="1">
      <c r="B19" s="209">
        <v>5</v>
      </c>
      <c r="C19" s="228" t="s">
        <v>505</v>
      </c>
      <c r="D19" s="210" t="s">
        <v>506</v>
      </c>
      <c r="E19" s="211" t="s">
        <v>34</v>
      </c>
      <c r="F19" s="211">
        <v>1</v>
      </c>
      <c r="G19" s="211">
        <f t="shared" si="0"/>
        <v>20</v>
      </c>
      <c r="H19" s="213">
        <v>20</v>
      </c>
      <c r="I19" s="213"/>
      <c r="J19" s="213"/>
      <c r="K19" s="229"/>
      <c r="L19" s="230"/>
      <c r="M19" s="219"/>
      <c r="N19" s="213"/>
      <c r="O19" s="220" t="s">
        <v>56</v>
      </c>
      <c r="P19" s="219"/>
      <c r="Q19" s="213"/>
      <c r="R19" s="220">
        <v>5</v>
      </c>
      <c r="S19" s="195"/>
      <c r="T19" s="221"/>
      <c r="U19" s="221"/>
      <c r="V19" s="221">
        <v>5</v>
      </c>
      <c r="W19" s="221"/>
      <c r="Y19" s="222" t="str">
        <f>C19</f>
        <v>Filozofia</v>
      </c>
      <c r="Z19" s="223"/>
      <c r="AA19" s="223"/>
      <c r="AB19" s="223"/>
      <c r="AC19" s="223" t="s">
        <v>56</v>
      </c>
      <c r="AD19" s="223"/>
      <c r="AE19" s="223"/>
      <c r="AF19" s="223" t="s">
        <v>56</v>
      </c>
      <c r="AG19" s="223" t="s">
        <v>56</v>
      </c>
      <c r="AH19" s="223"/>
      <c r="AI19" s="223"/>
      <c r="AJ19" s="223"/>
      <c r="AK19" s="223" t="s">
        <v>56</v>
      </c>
      <c r="AL19" s="223" t="s">
        <v>56</v>
      </c>
      <c r="AM19" s="223"/>
      <c r="AN19" s="223" t="s">
        <v>56</v>
      </c>
      <c r="AO19" s="223"/>
      <c r="AP19" s="223"/>
      <c r="AQ19" s="223" t="s">
        <v>56</v>
      </c>
      <c r="AR19" s="223"/>
      <c r="AS19" s="223"/>
      <c r="AT19" s="223"/>
      <c r="AU19" s="223"/>
      <c r="AV19" s="223"/>
      <c r="AW19" s="223"/>
      <c r="AX19" s="223"/>
      <c r="AY19" s="223" t="s">
        <v>56</v>
      </c>
      <c r="AZ19" s="223"/>
      <c r="BA19" s="223"/>
      <c r="BB19" s="223"/>
      <c r="BC19" s="223"/>
      <c r="BD19" s="223"/>
      <c r="BE19" s="223"/>
      <c r="BF19" s="223" t="s">
        <v>56</v>
      </c>
      <c r="BG19" s="223" t="s">
        <v>56</v>
      </c>
      <c r="BH19" s="223"/>
      <c r="BI19" s="223"/>
      <c r="BJ19" s="223"/>
      <c r="BK19" s="223"/>
      <c r="BL19" s="223" t="s">
        <v>56</v>
      </c>
      <c r="BM19" s="223"/>
      <c r="BN19" s="223"/>
      <c r="BO19" s="223"/>
    </row>
    <row r="20" spans="2:67" s="196" customFormat="1" ht="20.25" thickBot="1">
      <c r="B20" s="1022" t="s">
        <v>22</v>
      </c>
      <c r="C20" s="1023"/>
      <c r="D20" s="1023"/>
      <c r="E20" s="1023"/>
      <c r="F20" s="1024"/>
      <c r="G20" s="1025">
        <f t="shared" ref="G20:L20" si="1">SUM(G15:G19)</f>
        <v>180</v>
      </c>
      <c r="H20" s="231">
        <f t="shared" si="1"/>
        <v>80</v>
      </c>
      <c r="I20" s="231">
        <f t="shared" si="1"/>
        <v>0</v>
      </c>
      <c r="J20" s="231">
        <f t="shared" si="1"/>
        <v>0</v>
      </c>
      <c r="K20" s="231">
        <f t="shared" si="1"/>
        <v>100</v>
      </c>
      <c r="L20" s="231">
        <f t="shared" si="1"/>
        <v>0</v>
      </c>
      <c r="M20" s="1028">
        <v>3</v>
      </c>
      <c r="N20" s="1028">
        <v>1</v>
      </c>
      <c r="O20" s="1028">
        <v>1</v>
      </c>
      <c r="P20" s="232">
        <f>SUM(P15:P19)</f>
        <v>18</v>
      </c>
      <c r="Q20" s="232">
        <f>SUM(Q15:Q19)</f>
        <v>7</v>
      </c>
      <c r="R20" s="232">
        <f>SUM(R15:R19)</f>
        <v>5</v>
      </c>
      <c r="S20" s="195"/>
      <c r="T20" s="233"/>
      <c r="U20" s="233"/>
      <c r="V20" s="233"/>
      <c r="W20" s="233"/>
      <c r="X20" s="233"/>
      <c r="Y20" s="233"/>
      <c r="Z20" s="234"/>
      <c r="AG20" s="234"/>
    </row>
    <row r="21" spans="2:67" s="196" customFormat="1" ht="20.25" thickBot="1">
      <c r="B21" s="1030" t="s">
        <v>35</v>
      </c>
      <c r="C21" s="1031"/>
      <c r="D21" s="1031"/>
      <c r="E21" s="1031"/>
      <c r="F21" s="1032"/>
      <c r="G21" s="1026"/>
      <c r="H21" s="933">
        <f>SUM(H20:L20)</f>
        <v>180</v>
      </c>
      <c r="I21" s="934"/>
      <c r="J21" s="934"/>
      <c r="K21" s="934"/>
      <c r="L21" s="935"/>
      <c r="M21" s="1029"/>
      <c r="N21" s="1029"/>
      <c r="O21" s="1029"/>
      <c r="P21" s="235"/>
      <c r="Q21" s="235"/>
      <c r="R21" s="235"/>
      <c r="S21" s="195"/>
      <c r="T21" s="233"/>
      <c r="U21" s="233"/>
      <c r="V21" s="233"/>
      <c r="W21" s="233"/>
      <c r="X21" s="233"/>
      <c r="Y21" s="233"/>
      <c r="Z21" s="234"/>
      <c r="AG21" s="234"/>
    </row>
    <row r="22" spans="2:67" s="196" customFormat="1" ht="20.25" thickBot="1">
      <c r="B22" s="1033"/>
      <c r="C22" s="1034"/>
      <c r="D22" s="1034"/>
      <c r="E22" s="1034"/>
      <c r="F22" s="1035"/>
      <c r="G22" s="1027"/>
      <c r="H22" s="936"/>
      <c r="I22" s="937"/>
      <c r="J22" s="937"/>
      <c r="K22" s="937"/>
      <c r="L22" s="938"/>
      <c r="M22" s="1019">
        <f>SUM(M20:O21)</f>
        <v>5</v>
      </c>
      <c r="N22" s="1020"/>
      <c r="O22" s="1021"/>
      <c r="P22" s="959">
        <f>SUM(P20:R21)</f>
        <v>30</v>
      </c>
      <c r="Q22" s="960"/>
      <c r="R22" s="961"/>
      <c r="S22" s="195"/>
      <c r="T22" s="233"/>
      <c r="U22" s="233"/>
      <c r="V22" s="233"/>
      <c r="W22" s="233"/>
      <c r="X22" s="233"/>
      <c r="Y22" s="233"/>
      <c r="Z22" s="234"/>
      <c r="AG22" s="234"/>
    </row>
    <row r="23" spans="2:67" s="196" customFormat="1" ht="209.65" customHeight="1">
      <c r="B23" s="236"/>
      <c r="C23" s="236"/>
      <c r="D23" s="236"/>
      <c r="E23" s="236"/>
      <c r="F23" s="236"/>
      <c r="G23" s="237"/>
      <c r="H23" s="237"/>
      <c r="I23" s="237"/>
      <c r="J23" s="237"/>
      <c r="K23" s="237"/>
      <c r="L23" s="237"/>
      <c r="M23" s="238"/>
      <c r="N23" s="238"/>
      <c r="O23" s="238"/>
      <c r="P23" s="237"/>
      <c r="Q23" s="237"/>
      <c r="R23" s="237"/>
      <c r="S23" s="195"/>
      <c r="T23" s="233"/>
      <c r="U23" s="233"/>
      <c r="V23" s="233"/>
      <c r="W23" s="233"/>
      <c r="X23" s="233"/>
      <c r="Y23" s="233"/>
      <c r="Z23" s="234"/>
      <c r="AG23" s="234"/>
    </row>
    <row r="24" spans="2:67" s="196" customFormat="1" ht="209.65" customHeight="1">
      <c r="B24" s="236"/>
      <c r="C24" s="236"/>
      <c r="D24" s="236"/>
      <c r="E24" s="236"/>
      <c r="F24" s="236"/>
      <c r="G24" s="237"/>
      <c r="H24" s="237"/>
      <c r="I24" s="237"/>
      <c r="J24" s="237"/>
      <c r="K24" s="237"/>
      <c r="L24" s="237"/>
      <c r="M24" s="238"/>
      <c r="N24" s="238"/>
      <c r="O24" s="238"/>
      <c r="P24" s="237"/>
      <c r="Q24" s="237"/>
      <c r="R24" s="237"/>
      <c r="S24" s="195"/>
      <c r="T24" s="233"/>
      <c r="U24" s="233"/>
      <c r="V24" s="233"/>
      <c r="W24" s="233"/>
      <c r="X24" s="233"/>
      <c r="Y24" s="233"/>
      <c r="Z24" s="234"/>
      <c r="AG24" s="234"/>
    </row>
    <row r="25" spans="2:67" s="196" customFormat="1" ht="209.65" customHeight="1">
      <c r="B25" s="236"/>
      <c r="C25" s="236"/>
      <c r="D25" s="236"/>
      <c r="E25" s="236"/>
      <c r="F25" s="236"/>
      <c r="G25" s="237"/>
      <c r="H25" s="237"/>
      <c r="I25" s="237"/>
      <c r="J25" s="237"/>
      <c r="K25" s="237"/>
      <c r="L25" s="237"/>
      <c r="M25" s="238"/>
      <c r="N25" s="238"/>
      <c r="O25" s="238"/>
      <c r="P25" s="237"/>
      <c r="Q25" s="237"/>
      <c r="R25" s="237"/>
      <c r="S25" s="195"/>
      <c r="T25" s="233"/>
      <c r="U25" s="233"/>
      <c r="V25" s="233"/>
      <c r="W25" s="233"/>
      <c r="X25" s="233"/>
      <c r="Y25" s="233"/>
      <c r="Z25" s="234"/>
      <c r="AG25" s="234"/>
    </row>
    <row r="26" spans="2:67" s="196" customFormat="1" ht="209.65" customHeight="1">
      <c r="B26" s="236"/>
      <c r="C26" s="239"/>
      <c r="D26" s="239"/>
      <c r="E26" s="236"/>
      <c r="F26" s="236"/>
      <c r="G26" s="237"/>
      <c r="H26" s="237"/>
      <c r="I26" s="237"/>
      <c r="J26" s="237"/>
      <c r="K26" s="237"/>
      <c r="L26" s="237"/>
      <c r="M26" s="238"/>
      <c r="N26" s="238"/>
      <c r="O26" s="238"/>
      <c r="P26" s="237"/>
      <c r="Q26" s="237"/>
      <c r="R26" s="237"/>
      <c r="S26" s="195"/>
      <c r="T26" s="233"/>
      <c r="U26" s="233"/>
      <c r="V26" s="233"/>
      <c r="W26" s="233"/>
      <c r="X26" s="233"/>
      <c r="Y26" s="233"/>
      <c r="Z26" s="234"/>
      <c r="AG26" s="234"/>
    </row>
    <row r="27" spans="2:67" s="196" customFormat="1">
      <c r="B27" s="192"/>
      <c r="C27" s="199" t="s">
        <v>25</v>
      </c>
      <c r="D27" s="199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5"/>
      <c r="AA27" s="200"/>
      <c r="AG27" s="201"/>
      <c r="AH27" s="200"/>
      <c r="AK27" s="201"/>
    </row>
    <row r="28" spans="2:67" s="196" customFormat="1" ht="18.399999999999999" customHeight="1" thickBot="1">
      <c r="B28" s="192"/>
      <c r="C28" s="199" t="s">
        <v>26</v>
      </c>
      <c r="D28" s="199"/>
      <c r="E28" s="1000" t="s">
        <v>447</v>
      </c>
      <c r="F28" s="1000"/>
      <c r="G28" s="1000"/>
      <c r="H28" s="1000"/>
      <c r="I28" s="1000"/>
      <c r="J28" s="1000"/>
      <c r="K28" s="1000"/>
      <c r="L28" s="1000"/>
      <c r="M28" s="1000"/>
      <c r="N28" s="1000"/>
      <c r="O28" s="1000"/>
      <c r="P28" s="1000"/>
      <c r="Q28" s="1000"/>
      <c r="R28" s="1000"/>
      <c r="S28" s="202"/>
      <c r="T28" s="203"/>
      <c r="U28" s="203"/>
      <c r="V28" s="203"/>
      <c r="W28" s="203"/>
      <c r="X28" s="203"/>
      <c r="Y28" s="204" t="str">
        <f>C29</f>
        <v>Kierunek: Socjologia grup dyspozycyjnych, studia II stopnia</v>
      </c>
      <c r="Z28" s="204"/>
      <c r="AA28" s="204"/>
      <c r="AB28" s="204" t="s">
        <v>507</v>
      </c>
    </row>
    <row r="29" spans="2:67" s="196" customFormat="1" ht="18.399999999999999" customHeight="1" thickBot="1">
      <c r="B29" s="192"/>
      <c r="C29" s="199" t="s">
        <v>449</v>
      </c>
      <c r="D29" s="199"/>
      <c r="E29" s="1001" t="s">
        <v>450</v>
      </c>
      <c r="F29" s="1001"/>
      <c r="G29" s="1001"/>
      <c r="H29" s="1001"/>
      <c r="I29" s="1001"/>
      <c r="J29" s="1001"/>
      <c r="K29" s="1001"/>
      <c r="L29" s="1001"/>
      <c r="M29" s="1001"/>
      <c r="N29" s="1001"/>
      <c r="O29" s="1001"/>
      <c r="P29" s="1001"/>
      <c r="Q29" s="1001"/>
      <c r="R29" s="1001"/>
      <c r="S29" s="205"/>
      <c r="T29" s="206"/>
      <c r="U29" s="206"/>
      <c r="V29" s="206"/>
      <c r="W29" s="206"/>
      <c r="Y29" s="207" t="s">
        <v>451</v>
      </c>
      <c r="Z29" s="1002" t="s">
        <v>452</v>
      </c>
      <c r="AA29" s="1003"/>
      <c r="AB29" s="1003"/>
      <c r="AC29" s="1003"/>
      <c r="AD29" s="1003"/>
      <c r="AE29" s="1003"/>
      <c r="AF29" s="1003"/>
      <c r="AG29" s="1003"/>
      <c r="AH29" s="1003"/>
      <c r="AI29" s="1003"/>
      <c r="AJ29" s="1003"/>
      <c r="AK29" s="1003"/>
      <c r="AL29" s="1003"/>
      <c r="AM29" s="1003"/>
      <c r="AN29" s="1003"/>
      <c r="AO29" s="1003"/>
      <c r="AP29" s="1003"/>
      <c r="AQ29" s="1003"/>
      <c r="AR29" s="1003"/>
      <c r="AS29" s="1003"/>
      <c r="AT29" s="1003"/>
      <c r="AU29" s="1003"/>
      <c r="AV29" s="1003"/>
      <c r="AW29" s="1003"/>
      <c r="AX29" s="1003"/>
      <c r="AY29" s="1003"/>
      <c r="AZ29" s="1003"/>
      <c r="BA29" s="1003"/>
      <c r="BB29" s="1003"/>
      <c r="BC29" s="1003"/>
      <c r="BD29" s="1003"/>
      <c r="BE29" s="1003"/>
      <c r="BF29" s="1004"/>
      <c r="BG29" s="1002" t="s">
        <v>453</v>
      </c>
      <c r="BH29" s="1003"/>
      <c r="BI29" s="1003"/>
      <c r="BJ29" s="1003"/>
      <c r="BK29" s="1004"/>
      <c r="BL29" s="1002" t="s">
        <v>454</v>
      </c>
      <c r="BM29" s="1003"/>
      <c r="BN29" s="1003"/>
      <c r="BO29" s="1004"/>
    </row>
    <row r="30" spans="2:67" s="196" customFormat="1" ht="11.65" customHeight="1" thickBot="1">
      <c r="B30" s="1010" t="s">
        <v>94</v>
      </c>
      <c r="C30" s="1013" t="s">
        <v>95</v>
      </c>
      <c r="D30" s="997" t="s">
        <v>455</v>
      </c>
      <c r="E30" s="933" t="s">
        <v>28</v>
      </c>
      <c r="F30" s="935"/>
      <c r="G30" s="933" t="s">
        <v>93</v>
      </c>
      <c r="H30" s="934"/>
      <c r="I30" s="934"/>
      <c r="J30" s="934"/>
      <c r="K30" s="934"/>
      <c r="L30" s="934"/>
      <c r="M30" s="934"/>
      <c r="N30" s="934"/>
      <c r="O30" s="935"/>
      <c r="P30" s="933" t="s">
        <v>92</v>
      </c>
      <c r="Q30" s="934"/>
      <c r="R30" s="935"/>
      <c r="S30" s="208"/>
      <c r="T30" s="984" t="s">
        <v>456</v>
      </c>
      <c r="U30" s="985" t="s">
        <v>457</v>
      </c>
      <c r="V30" s="985" t="s">
        <v>458</v>
      </c>
      <c r="W30" s="985" t="s">
        <v>459</v>
      </c>
      <c r="Y30" s="988" t="s">
        <v>460</v>
      </c>
      <c r="Z30" s="966" t="s">
        <v>461</v>
      </c>
      <c r="AA30" s="966" t="s">
        <v>462</v>
      </c>
      <c r="AB30" s="966" t="s">
        <v>463</v>
      </c>
      <c r="AC30" s="966" t="s">
        <v>464</v>
      </c>
      <c r="AD30" s="966" t="s">
        <v>465</v>
      </c>
      <c r="AE30" s="966" t="s">
        <v>466</v>
      </c>
      <c r="AF30" s="966" t="s">
        <v>467</v>
      </c>
      <c r="AG30" s="966" t="s">
        <v>468</v>
      </c>
      <c r="AH30" s="966" t="s">
        <v>469</v>
      </c>
      <c r="AI30" s="966" t="s">
        <v>470</v>
      </c>
      <c r="AJ30" s="966" t="s">
        <v>471</v>
      </c>
      <c r="AK30" s="966" t="s">
        <v>472</v>
      </c>
      <c r="AL30" s="966" t="s">
        <v>473</v>
      </c>
      <c r="AM30" s="966" t="s">
        <v>474</v>
      </c>
      <c r="AN30" s="966" t="s">
        <v>475</v>
      </c>
      <c r="AO30" s="966" t="s">
        <v>476</v>
      </c>
      <c r="AP30" s="966" t="s">
        <v>477</v>
      </c>
      <c r="AQ30" s="966" t="s">
        <v>478</v>
      </c>
      <c r="AR30" s="966" t="s">
        <v>479</v>
      </c>
      <c r="AS30" s="966" t="s">
        <v>480</v>
      </c>
      <c r="AT30" s="966" t="s">
        <v>481</v>
      </c>
      <c r="AU30" s="966" t="s">
        <v>482</v>
      </c>
      <c r="AV30" s="966" t="s">
        <v>483</v>
      </c>
      <c r="AW30" s="966" t="s">
        <v>484</v>
      </c>
      <c r="AX30" s="966" t="s">
        <v>485</v>
      </c>
      <c r="AY30" s="966" t="s">
        <v>486</v>
      </c>
      <c r="AZ30" s="966" t="s">
        <v>487</v>
      </c>
      <c r="BA30" s="966" t="s">
        <v>488</v>
      </c>
      <c r="BB30" s="966" t="s">
        <v>489</v>
      </c>
      <c r="BC30" s="966" t="s">
        <v>490</v>
      </c>
      <c r="BD30" s="966" t="s">
        <v>491</v>
      </c>
      <c r="BE30" s="966" t="s">
        <v>492</v>
      </c>
      <c r="BF30" s="966" t="s">
        <v>493</v>
      </c>
      <c r="BG30" s="966" t="s">
        <v>7</v>
      </c>
      <c r="BH30" s="966" t="s">
        <v>9</v>
      </c>
      <c r="BI30" s="966" t="s">
        <v>10</v>
      </c>
      <c r="BJ30" s="966" t="s">
        <v>11</v>
      </c>
      <c r="BK30" s="966" t="s">
        <v>12</v>
      </c>
      <c r="BL30" s="966" t="s">
        <v>494</v>
      </c>
      <c r="BM30" s="966" t="s">
        <v>495</v>
      </c>
      <c r="BN30" s="972" t="s">
        <v>496</v>
      </c>
      <c r="BO30" s="966" t="s">
        <v>497</v>
      </c>
    </row>
    <row r="31" spans="2:67" s="196" customFormat="1" ht="11.65" customHeight="1" thickBot="1">
      <c r="B31" s="1011"/>
      <c r="C31" s="1014"/>
      <c r="D31" s="998"/>
      <c r="E31" s="1016"/>
      <c r="F31" s="1017"/>
      <c r="G31" s="1016"/>
      <c r="H31" s="1018"/>
      <c r="I31" s="1018"/>
      <c r="J31" s="1018"/>
      <c r="K31" s="1018"/>
      <c r="L31" s="1018"/>
      <c r="M31" s="1018"/>
      <c r="N31" s="1018"/>
      <c r="O31" s="1017"/>
      <c r="P31" s="1016"/>
      <c r="Q31" s="1018"/>
      <c r="R31" s="1017"/>
      <c r="S31" s="195"/>
      <c r="T31" s="984"/>
      <c r="U31" s="986"/>
      <c r="V31" s="986"/>
      <c r="W31" s="986"/>
      <c r="Y31" s="989"/>
      <c r="Z31" s="967"/>
      <c r="AA31" s="967"/>
      <c r="AB31" s="967"/>
      <c r="AC31" s="967"/>
      <c r="AD31" s="967"/>
      <c r="AE31" s="967"/>
      <c r="AF31" s="967"/>
      <c r="AG31" s="967"/>
      <c r="AH31" s="967"/>
      <c r="AI31" s="967"/>
      <c r="AJ31" s="967"/>
      <c r="AK31" s="967"/>
      <c r="AL31" s="967"/>
      <c r="AM31" s="967"/>
      <c r="AN31" s="967"/>
      <c r="AO31" s="967"/>
      <c r="AP31" s="967"/>
      <c r="AQ31" s="967"/>
      <c r="AR31" s="967"/>
      <c r="AS31" s="967"/>
      <c r="AT31" s="967"/>
      <c r="AU31" s="967"/>
      <c r="AV31" s="967"/>
      <c r="AW31" s="967"/>
      <c r="AX31" s="967"/>
      <c r="AY31" s="967"/>
      <c r="AZ31" s="967"/>
      <c r="BA31" s="967"/>
      <c r="BB31" s="967"/>
      <c r="BC31" s="967"/>
      <c r="BD31" s="967"/>
      <c r="BE31" s="967"/>
      <c r="BF31" s="967"/>
      <c r="BG31" s="967"/>
      <c r="BH31" s="967"/>
      <c r="BI31" s="967"/>
      <c r="BJ31" s="967"/>
      <c r="BK31" s="967"/>
      <c r="BL31" s="967"/>
      <c r="BM31" s="967"/>
      <c r="BN31" s="973"/>
      <c r="BO31" s="967"/>
    </row>
    <row r="32" spans="2:67" s="196" customFormat="1" ht="11.65" customHeight="1" thickBot="1">
      <c r="B32" s="1011"/>
      <c r="C32" s="1014"/>
      <c r="D32" s="998"/>
      <c r="E32" s="936"/>
      <c r="F32" s="938"/>
      <c r="G32" s="936"/>
      <c r="H32" s="937"/>
      <c r="I32" s="937"/>
      <c r="J32" s="937"/>
      <c r="K32" s="937"/>
      <c r="L32" s="937"/>
      <c r="M32" s="937"/>
      <c r="N32" s="937"/>
      <c r="O32" s="938"/>
      <c r="P32" s="936"/>
      <c r="Q32" s="937"/>
      <c r="R32" s="938"/>
      <c r="S32" s="195"/>
      <c r="T32" s="984"/>
      <c r="U32" s="986"/>
      <c r="V32" s="986"/>
      <c r="W32" s="986"/>
      <c r="Y32" s="989"/>
      <c r="Z32" s="967"/>
      <c r="AA32" s="967"/>
      <c r="AB32" s="967"/>
      <c r="AC32" s="967"/>
      <c r="AD32" s="967"/>
      <c r="AE32" s="967"/>
      <c r="AF32" s="967"/>
      <c r="AG32" s="967"/>
      <c r="AH32" s="967"/>
      <c r="AI32" s="967"/>
      <c r="AJ32" s="967"/>
      <c r="AK32" s="967"/>
      <c r="AL32" s="967"/>
      <c r="AM32" s="967"/>
      <c r="AN32" s="967"/>
      <c r="AO32" s="967"/>
      <c r="AP32" s="967"/>
      <c r="AQ32" s="967"/>
      <c r="AR32" s="967"/>
      <c r="AS32" s="967"/>
      <c r="AT32" s="967"/>
      <c r="AU32" s="967"/>
      <c r="AV32" s="967"/>
      <c r="AW32" s="967"/>
      <c r="AX32" s="967"/>
      <c r="AY32" s="967"/>
      <c r="AZ32" s="967"/>
      <c r="BA32" s="967"/>
      <c r="BB32" s="967"/>
      <c r="BC32" s="967"/>
      <c r="BD32" s="967"/>
      <c r="BE32" s="967"/>
      <c r="BF32" s="967"/>
      <c r="BG32" s="967"/>
      <c r="BH32" s="967"/>
      <c r="BI32" s="967"/>
      <c r="BJ32" s="967"/>
      <c r="BK32" s="967"/>
      <c r="BL32" s="967"/>
      <c r="BM32" s="967"/>
      <c r="BN32" s="973"/>
      <c r="BO32" s="967"/>
    </row>
    <row r="33" spans="2:67" s="196" customFormat="1" ht="19.5" customHeight="1" thickBot="1">
      <c r="B33" s="1011"/>
      <c r="C33" s="1014"/>
      <c r="D33" s="998"/>
      <c r="E33" s="947" t="s">
        <v>16</v>
      </c>
      <c r="F33" s="947" t="s">
        <v>17</v>
      </c>
      <c r="G33" s="947" t="s">
        <v>2</v>
      </c>
      <c r="H33" s="959" t="s">
        <v>90</v>
      </c>
      <c r="I33" s="960"/>
      <c r="J33" s="960"/>
      <c r="K33" s="961"/>
      <c r="L33" s="240"/>
      <c r="M33" s="959" t="s">
        <v>91</v>
      </c>
      <c r="N33" s="960"/>
      <c r="O33" s="961"/>
      <c r="P33" s="947" t="s">
        <v>3</v>
      </c>
      <c r="Q33" s="947" t="s">
        <v>4</v>
      </c>
      <c r="R33" s="947" t="s">
        <v>5</v>
      </c>
      <c r="S33" s="195"/>
      <c r="T33" s="984"/>
      <c r="U33" s="986"/>
      <c r="V33" s="986"/>
      <c r="W33" s="986"/>
      <c r="Y33" s="990"/>
      <c r="Z33" s="967"/>
      <c r="AA33" s="967"/>
      <c r="AB33" s="967"/>
      <c r="AC33" s="967"/>
      <c r="AD33" s="967"/>
      <c r="AE33" s="967"/>
      <c r="AF33" s="967"/>
      <c r="AG33" s="967"/>
      <c r="AH33" s="967"/>
      <c r="AI33" s="967"/>
      <c r="AJ33" s="967"/>
      <c r="AK33" s="967"/>
      <c r="AL33" s="967"/>
      <c r="AM33" s="967"/>
      <c r="AN33" s="967"/>
      <c r="AO33" s="967"/>
      <c r="AP33" s="967"/>
      <c r="AQ33" s="967"/>
      <c r="AR33" s="967"/>
      <c r="AS33" s="967"/>
      <c r="AT33" s="967"/>
      <c r="AU33" s="967"/>
      <c r="AV33" s="967"/>
      <c r="AW33" s="967"/>
      <c r="AX33" s="967"/>
      <c r="AY33" s="967"/>
      <c r="AZ33" s="967"/>
      <c r="BA33" s="967"/>
      <c r="BB33" s="967"/>
      <c r="BC33" s="967"/>
      <c r="BD33" s="967"/>
      <c r="BE33" s="967"/>
      <c r="BF33" s="967"/>
      <c r="BG33" s="967"/>
      <c r="BH33" s="967"/>
      <c r="BI33" s="967"/>
      <c r="BJ33" s="967"/>
      <c r="BK33" s="967"/>
      <c r="BL33" s="967"/>
      <c r="BM33" s="967"/>
      <c r="BN33" s="973"/>
      <c r="BO33" s="967"/>
    </row>
    <row r="34" spans="2:67" s="196" customFormat="1" ht="16.149999999999999" customHeight="1" thickBot="1">
      <c r="B34" s="1011"/>
      <c r="C34" s="1014"/>
      <c r="D34" s="998"/>
      <c r="E34" s="948"/>
      <c r="F34" s="948"/>
      <c r="G34" s="948"/>
      <c r="H34" s="963" t="s">
        <v>7</v>
      </c>
      <c r="I34" s="963" t="s">
        <v>9</v>
      </c>
      <c r="J34" s="963" t="s">
        <v>10</v>
      </c>
      <c r="K34" s="963" t="s">
        <v>11</v>
      </c>
      <c r="L34" s="947" t="s">
        <v>12</v>
      </c>
      <c r="M34" s="947" t="s">
        <v>3</v>
      </c>
      <c r="N34" s="947" t="s">
        <v>4</v>
      </c>
      <c r="O34" s="947" t="s">
        <v>5</v>
      </c>
      <c r="P34" s="948"/>
      <c r="Q34" s="948"/>
      <c r="R34" s="948"/>
      <c r="S34" s="195"/>
      <c r="T34" s="984"/>
      <c r="U34" s="986"/>
      <c r="V34" s="986"/>
      <c r="W34" s="986"/>
      <c r="Y34" s="988" t="s">
        <v>498</v>
      </c>
      <c r="Z34" s="967"/>
      <c r="AA34" s="967"/>
      <c r="AB34" s="967"/>
      <c r="AC34" s="967"/>
      <c r="AD34" s="967"/>
      <c r="AE34" s="967"/>
      <c r="AF34" s="967"/>
      <c r="AG34" s="967"/>
      <c r="AH34" s="967"/>
      <c r="AI34" s="967"/>
      <c r="AJ34" s="967"/>
      <c r="AK34" s="967"/>
      <c r="AL34" s="967"/>
      <c r="AM34" s="967"/>
      <c r="AN34" s="967"/>
      <c r="AO34" s="967"/>
      <c r="AP34" s="967"/>
      <c r="AQ34" s="967"/>
      <c r="AR34" s="967"/>
      <c r="AS34" s="967"/>
      <c r="AT34" s="967"/>
      <c r="AU34" s="967"/>
      <c r="AV34" s="967"/>
      <c r="AW34" s="967"/>
      <c r="AX34" s="967"/>
      <c r="AY34" s="967"/>
      <c r="AZ34" s="967"/>
      <c r="BA34" s="967"/>
      <c r="BB34" s="967"/>
      <c r="BC34" s="967"/>
      <c r="BD34" s="967"/>
      <c r="BE34" s="967"/>
      <c r="BF34" s="967"/>
      <c r="BG34" s="967"/>
      <c r="BH34" s="967"/>
      <c r="BI34" s="967"/>
      <c r="BJ34" s="967"/>
      <c r="BK34" s="967"/>
      <c r="BL34" s="967"/>
      <c r="BM34" s="967"/>
      <c r="BN34" s="973"/>
      <c r="BO34" s="967"/>
    </row>
    <row r="35" spans="2:67" s="196" customFormat="1" ht="16.149999999999999" customHeight="1" thickBot="1">
      <c r="B35" s="1011"/>
      <c r="C35" s="1014"/>
      <c r="D35" s="998"/>
      <c r="E35" s="948"/>
      <c r="F35" s="948"/>
      <c r="G35" s="948"/>
      <c r="H35" s="964"/>
      <c r="I35" s="964"/>
      <c r="J35" s="964"/>
      <c r="K35" s="964"/>
      <c r="L35" s="948"/>
      <c r="M35" s="948"/>
      <c r="N35" s="948"/>
      <c r="O35" s="948"/>
      <c r="P35" s="948"/>
      <c r="Q35" s="948"/>
      <c r="R35" s="948"/>
      <c r="S35" s="195"/>
      <c r="T35" s="984"/>
      <c r="U35" s="986"/>
      <c r="V35" s="986"/>
      <c r="W35" s="986"/>
      <c r="Y35" s="989"/>
      <c r="Z35" s="967"/>
      <c r="AA35" s="967"/>
      <c r="AB35" s="967"/>
      <c r="AC35" s="967"/>
      <c r="AD35" s="967"/>
      <c r="AE35" s="967"/>
      <c r="AF35" s="967"/>
      <c r="AG35" s="967"/>
      <c r="AH35" s="967"/>
      <c r="AI35" s="967"/>
      <c r="AJ35" s="967"/>
      <c r="AK35" s="967"/>
      <c r="AL35" s="967"/>
      <c r="AM35" s="967"/>
      <c r="AN35" s="967"/>
      <c r="AO35" s="967"/>
      <c r="AP35" s="967"/>
      <c r="AQ35" s="967"/>
      <c r="AR35" s="967"/>
      <c r="AS35" s="967"/>
      <c r="AT35" s="967"/>
      <c r="AU35" s="967"/>
      <c r="AV35" s="967"/>
      <c r="AW35" s="967"/>
      <c r="AX35" s="967"/>
      <c r="AY35" s="967"/>
      <c r="AZ35" s="967"/>
      <c r="BA35" s="967"/>
      <c r="BB35" s="967"/>
      <c r="BC35" s="967"/>
      <c r="BD35" s="967"/>
      <c r="BE35" s="967"/>
      <c r="BF35" s="967"/>
      <c r="BG35" s="967"/>
      <c r="BH35" s="967"/>
      <c r="BI35" s="967"/>
      <c r="BJ35" s="967"/>
      <c r="BK35" s="967"/>
      <c r="BL35" s="967"/>
      <c r="BM35" s="967"/>
      <c r="BN35" s="973"/>
      <c r="BO35" s="967"/>
    </row>
    <row r="36" spans="2:67" s="196" customFormat="1" ht="16.149999999999999" customHeight="1" thickBot="1">
      <c r="B36" s="1011"/>
      <c r="C36" s="1014"/>
      <c r="D36" s="998"/>
      <c r="E36" s="948"/>
      <c r="F36" s="948"/>
      <c r="G36" s="948"/>
      <c r="H36" s="964"/>
      <c r="I36" s="964"/>
      <c r="J36" s="964"/>
      <c r="K36" s="964"/>
      <c r="L36" s="948"/>
      <c r="M36" s="948"/>
      <c r="N36" s="948"/>
      <c r="O36" s="948"/>
      <c r="P36" s="948"/>
      <c r="Q36" s="948"/>
      <c r="R36" s="948"/>
      <c r="S36" s="195"/>
      <c r="T36" s="984"/>
      <c r="U36" s="986"/>
      <c r="V36" s="986"/>
      <c r="W36" s="986"/>
      <c r="Y36" s="989"/>
      <c r="Z36" s="967"/>
      <c r="AA36" s="967"/>
      <c r="AB36" s="967"/>
      <c r="AC36" s="967"/>
      <c r="AD36" s="967"/>
      <c r="AE36" s="967"/>
      <c r="AF36" s="967"/>
      <c r="AG36" s="967"/>
      <c r="AH36" s="967"/>
      <c r="AI36" s="967"/>
      <c r="AJ36" s="967"/>
      <c r="AK36" s="967"/>
      <c r="AL36" s="967"/>
      <c r="AM36" s="967"/>
      <c r="AN36" s="967"/>
      <c r="AO36" s="967"/>
      <c r="AP36" s="967"/>
      <c r="AQ36" s="967"/>
      <c r="AR36" s="967"/>
      <c r="AS36" s="967"/>
      <c r="AT36" s="967"/>
      <c r="AU36" s="967"/>
      <c r="AV36" s="967"/>
      <c r="AW36" s="967"/>
      <c r="AX36" s="967"/>
      <c r="AY36" s="967"/>
      <c r="AZ36" s="967"/>
      <c r="BA36" s="967"/>
      <c r="BB36" s="967"/>
      <c r="BC36" s="967"/>
      <c r="BD36" s="967"/>
      <c r="BE36" s="967"/>
      <c r="BF36" s="967"/>
      <c r="BG36" s="967"/>
      <c r="BH36" s="967"/>
      <c r="BI36" s="967"/>
      <c r="BJ36" s="967"/>
      <c r="BK36" s="967"/>
      <c r="BL36" s="967"/>
      <c r="BM36" s="967"/>
      <c r="BN36" s="973"/>
      <c r="BO36" s="967"/>
    </row>
    <row r="37" spans="2:67" s="196" customFormat="1" ht="16.149999999999999" customHeight="1" thickBot="1">
      <c r="B37" s="1011"/>
      <c r="C37" s="1014"/>
      <c r="D37" s="998"/>
      <c r="E37" s="948"/>
      <c r="F37" s="948"/>
      <c r="G37" s="948"/>
      <c r="H37" s="964"/>
      <c r="I37" s="964"/>
      <c r="J37" s="964"/>
      <c r="K37" s="964"/>
      <c r="L37" s="948"/>
      <c r="M37" s="948"/>
      <c r="N37" s="948"/>
      <c r="O37" s="948"/>
      <c r="P37" s="948"/>
      <c r="Q37" s="948"/>
      <c r="R37" s="948"/>
      <c r="S37" s="195"/>
      <c r="T37" s="984"/>
      <c r="U37" s="986"/>
      <c r="V37" s="986"/>
      <c r="W37" s="986"/>
      <c r="Y37" s="989"/>
      <c r="Z37" s="967"/>
      <c r="AA37" s="967"/>
      <c r="AB37" s="967"/>
      <c r="AC37" s="967"/>
      <c r="AD37" s="967"/>
      <c r="AE37" s="967"/>
      <c r="AF37" s="967"/>
      <c r="AG37" s="967"/>
      <c r="AH37" s="967"/>
      <c r="AI37" s="967"/>
      <c r="AJ37" s="967"/>
      <c r="AK37" s="967"/>
      <c r="AL37" s="967"/>
      <c r="AM37" s="967"/>
      <c r="AN37" s="967"/>
      <c r="AO37" s="967"/>
      <c r="AP37" s="967"/>
      <c r="AQ37" s="967"/>
      <c r="AR37" s="967"/>
      <c r="AS37" s="967"/>
      <c r="AT37" s="967"/>
      <c r="AU37" s="967"/>
      <c r="AV37" s="967"/>
      <c r="AW37" s="967"/>
      <c r="AX37" s="967"/>
      <c r="AY37" s="967"/>
      <c r="AZ37" s="967"/>
      <c r="BA37" s="967"/>
      <c r="BB37" s="967"/>
      <c r="BC37" s="967"/>
      <c r="BD37" s="967"/>
      <c r="BE37" s="967"/>
      <c r="BF37" s="967"/>
      <c r="BG37" s="967"/>
      <c r="BH37" s="967"/>
      <c r="BI37" s="967"/>
      <c r="BJ37" s="967"/>
      <c r="BK37" s="967"/>
      <c r="BL37" s="967"/>
      <c r="BM37" s="967"/>
      <c r="BN37" s="973"/>
      <c r="BO37" s="967"/>
    </row>
    <row r="38" spans="2:67" s="196" customFormat="1" ht="16.149999999999999" customHeight="1" thickBot="1">
      <c r="B38" s="1012"/>
      <c r="C38" s="1015"/>
      <c r="D38" s="999"/>
      <c r="E38" s="949"/>
      <c r="F38" s="949"/>
      <c r="G38" s="949"/>
      <c r="H38" s="965"/>
      <c r="I38" s="965"/>
      <c r="J38" s="965"/>
      <c r="K38" s="965"/>
      <c r="L38" s="949"/>
      <c r="M38" s="948"/>
      <c r="N38" s="948"/>
      <c r="O38" s="948"/>
      <c r="P38" s="949"/>
      <c r="Q38" s="949"/>
      <c r="R38" s="949"/>
      <c r="S38" s="195"/>
      <c r="T38" s="984"/>
      <c r="U38" s="987"/>
      <c r="V38" s="987"/>
      <c r="W38" s="987"/>
      <c r="Y38" s="990"/>
      <c r="Z38" s="968"/>
      <c r="AA38" s="968"/>
      <c r="AB38" s="968"/>
      <c r="AC38" s="968"/>
      <c r="AD38" s="968"/>
      <c r="AE38" s="968"/>
      <c r="AF38" s="968"/>
      <c r="AG38" s="968"/>
      <c r="AH38" s="968"/>
      <c r="AI38" s="968"/>
      <c r="AJ38" s="968"/>
      <c r="AK38" s="968"/>
      <c r="AL38" s="968"/>
      <c r="AM38" s="968"/>
      <c r="AN38" s="968"/>
      <c r="AO38" s="968"/>
      <c r="AP38" s="968"/>
      <c r="AQ38" s="968"/>
      <c r="AR38" s="968"/>
      <c r="AS38" s="968"/>
      <c r="AT38" s="968"/>
      <c r="AU38" s="968"/>
      <c r="AV38" s="968"/>
      <c r="AW38" s="968"/>
      <c r="AX38" s="968"/>
      <c r="AY38" s="968"/>
      <c r="AZ38" s="968"/>
      <c r="BA38" s="968"/>
      <c r="BB38" s="968"/>
      <c r="BC38" s="968"/>
      <c r="BD38" s="968"/>
      <c r="BE38" s="968"/>
      <c r="BF38" s="968"/>
      <c r="BG38" s="968"/>
      <c r="BH38" s="968"/>
      <c r="BI38" s="968"/>
      <c r="BJ38" s="968"/>
      <c r="BK38" s="968"/>
      <c r="BL38" s="968"/>
      <c r="BM38" s="968"/>
      <c r="BN38" s="974"/>
      <c r="BO38" s="968"/>
    </row>
    <row r="39" spans="2:67" s="196" customFormat="1" ht="16.5" customHeight="1" thickBot="1">
      <c r="B39" s="209">
        <v>1</v>
      </c>
      <c r="C39" s="210" t="s">
        <v>508</v>
      </c>
      <c r="D39" s="210" t="s">
        <v>328</v>
      </c>
      <c r="E39" s="211" t="s">
        <v>500</v>
      </c>
      <c r="F39" s="211">
        <v>2</v>
      </c>
      <c r="G39" s="212">
        <f t="shared" ref="G39:G44" si="2">SUM(H39:L39)</f>
        <v>40</v>
      </c>
      <c r="H39" s="213">
        <v>20</v>
      </c>
      <c r="I39" s="213"/>
      <c r="J39" s="213"/>
      <c r="K39" s="241">
        <v>20</v>
      </c>
      <c r="L39" s="242"/>
      <c r="M39" s="219" t="s">
        <v>56</v>
      </c>
      <c r="N39" s="213"/>
      <c r="O39" s="220"/>
      <c r="P39" s="219">
        <v>6</v>
      </c>
      <c r="Q39" s="213"/>
      <c r="R39" s="220"/>
      <c r="S39" s="195"/>
      <c r="T39" s="221"/>
      <c r="U39" s="221"/>
      <c r="V39" s="221"/>
      <c r="W39" s="221"/>
      <c r="Y39" s="222" t="str">
        <f>C39</f>
        <v>Socjologia</v>
      </c>
      <c r="Z39" s="223" t="s">
        <v>56</v>
      </c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 t="s">
        <v>56</v>
      </c>
      <c r="AW39" s="223"/>
      <c r="AX39" s="223"/>
      <c r="AY39" s="223"/>
      <c r="AZ39" s="223"/>
      <c r="BA39" s="223"/>
      <c r="BB39" s="223"/>
      <c r="BC39" s="223"/>
      <c r="BD39" s="223"/>
      <c r="BE39" s="223" t="s">
        <v>56</v>
      </c>
      <c r="BF39" s="223"/>
      <c r="BG39" s="223" t="s">
        <v>56</v>
      </c>
      <c r="BH39" s="223"/>
      <c r="BI39" s="223"/>
      <c r="BJ39" s="223" t="s">
        <v>56</v>
      </c>
      <c r="BK39" s="223"/>
      <c r="BL39" s="223" t="s">
        <v>56</v>
      </c>
      <c r="BM39" s="223"/>
      <c r="BN39" s="223" t="s">
        <v>56</v>
      </c>
      <c r="BO39" s="223" t="s">
        <v>56</v>
      </c>
    </row>
    <row r="40" spans="2:67" ht="16.5" customHeight="1" thickBot="1">
      <c r="B40" s="209">
        <v>2</v>
      </c>
      <c r="C40" s="243" t="s">
        <v>509</v>
      </c>
      <c r="D40" s="210" t="s">
        <v>510</v>
      </c>
      <c r="E40" s="212" t="s">
        <v>503</v>
      </c>
      <c r="F40" s="212">
        <v>2</v>
      </c>
      <c r="G40" s="212">
        <f t="shared" si="2"/>
        <v>20</v>
      </c>
      <c r="H40" s="213"/>
      <c r="I40" s="213">
        <v>20</v>
      </c>
      <c r="J40" s="213"/>
      <c r="K40" s="224"/>
      <c r="L40" s="225"/>
      <c r="M40" s="244" t="s">
        <v>56</v>
      </c>
      <c r="N40" s="245"/>
      <c r="O40" s="246"/>
      <c r="P40" s="244">
        <v>5</v>
      </c>
      <c r="Q40" s="245"/>
      <c r="R40" s="246"/>
      <c r="T40" s="221">
        <f>SUM(P40:R40)</f>
        <v>5</v>
      </c>
      <c r="U40" s="226">
        <v>1</v>
      </c>
      <c r="V40" s="247"/>
      <c r="W40" s="247"/>
      <c r="X40" s="248"/>
      <c r="Y40" s="222" t="str">
        <f t="shared" ref="Y40:Y64" si="3">C40</f>
        <v>Projekt badawczy(#)</v>
      </c>
      <c r="Z40" s="223"/>
      <c r="AA40" s="223"/>
      <c r="AB40" s="223"/>
      <c r="AC40" s="223"/>
      <c r="AD40" s="223"/>
      <c r="AE40" s="223" t="s">
        <v>56</v>
      </c>
      <c r="AF40" s="223"/>
      <c r="AG40" s="223"/>
      <c r="AH40" s="223"/>
      <c r="AI40" s="223" t="s">
        <v>56</v>
      </c>
      <c r="AJ40" s="223"/>
      <c r="AK40" s="223"/>
      <c r="AL40" s="223"/>
      <c r="AM40" s="249" t="s">
        <v>56</v>
      </c>
      <c r="AN40" s="249"/>
      <c r="AO40" s="249" t="s">
        <v>56</v>
      </c>
      <c r="AP40" s="249" t="s">
        <v>56</v>
      </c>
      <c r="AQ40" s="249"/>
      <c r="AR40" s="249"/>
      <c r="AS40" s="249"/>
      <c r="AT40" s="249"/>
      <c r="AU40" s="249" t="s">
        <v>56</v>
      </c>
      <c r="AV40" s="249" t="s">
        <v>56</v>
      </c>
      <c r="AW40" s="249" t="s">
        <v>56</v>
      </c>
      <c r="AX40" s="249"/>
      <c r="AY40" s="223"/>
      <c r="AZ40" s="223" t="s">
        <v>56</v>
      </c>
      <c r="BA40" s="223"/>
      <c r="BB40" s="223" t="s">
        <v>56</v>
      </c>
      <c r="BC40" s="223" t="s">
        <v>56</v>
      </c>
      <c r="BD40" s="223"/>
      <c r="BE40" s="223"/>
      <c r="BF40" s="223"/>
      <c r="BG40" s="223"/>
      <c r="BH40" s="223" t="s">
        <v>56</v>
      </c>
      <c r="BI40" s="223"/>
      <c r="BJ40" s="223"/>
      <c r="BK40" s="223"/>
      <c r="BL40" s="223"/>
      <c r="BM40" s="223" t="s">
        <v>56</v>
      </c>
      <c r="BN40" s="223" t="s">
        <v>56</v>
      </c>
      <c r="BO40" s="223"/>
    </row>
    <row r="41" spans="2:67" ht="16.5" customHeight="1" thickBot="1">
      <c r="B41" s="209">
        <v>3</v>
      </c>
      <c r="C41" s="250" t="s">
        <v>511</v>
      </c>
      <c r="D41" s="210" t="s">
        <v>510</v>
      </c>
      <c r="E41" s="211" t="s">
        <v>503</v>
      </c>
      <c r="F41" s="212">
        <v>2</v>
      </c>
      <c r="G41" s="212">
        <f t="shared" si="2"/>
        <v>20</v>
      </c>
      <c r="H41" s="213"/>
      <c r="I41" s="213"/>
      <c r="J41" s="213">
        <v>20</v>
      </c>
      <c r="K41" s="224"/>
      <c r="L41" s="225"/>
      <c r="M41" s="219" t="s">
        <v>56</v>
      </c>
      <c r="N41" s="213"/>
      <c r="O41" s="220"/>
      <c r="P41" s="219">
        <v>4</v>
      </c>
      <c r="Q41" s="213"/>
      <c r="R41" s="220"/>
      <c r="T41" s="221">
        <f t="shared" ref="T41" si="4">SUM(P41:R41)</f>
        <v>4</v>
      </c>
      <c r="U41" s="226">
        <v>1</v>
      </c>
      <c r="V41" s="247"/>
      <c r="W41" s="247"/>
      <c r="X41" s="196"/>
      <c r="Y41" s="222" t="str">
        <f t="shared" si="3"/>
        <v>Seminarium magisterskie(#)</v>
      </c>
      <c r="Z41" s="223"/>
      <c r="AA41" s="223"/>
      <c r="AB41" s="223"/>
      <c r="AC41" s="223" t="s">
        <v>56</v>
      </c>
      <c r="AD41" s="223"/>
      <c r="AE41" s="223" t="s">
        <v>56</v>
      </c>
      <c r="AF41" s="223"/>
      <c r="AG41" s="223"/>
      <c r="AH41" s="223"/>
      <c r="AI41" s="223"/>
      <c r="AJ41" s="223" t="s">
        <v>56</v>
      </c>
      <c r="AK41" s="223"/>
      <c r="AL41" s="223"/>
      <c r="AM41" s="249"/>
      <c r="AN41" s="249"/>
      <c r="AO41" s="249"/>
      <c r="AP41" s="249" t="s">
        <v>56</v>
      </c>
      <c r="AQ41" s="249"/>
      <c r="AR41" s="249" t="s">
        <v>56</v>
      </c>
      <c r="AS41" s="249"/>
      <c r="AT41" s="249"/>
      <c r="AU41" s="249" t="s">
        <v>56</v>
      </c>
      <c r="AV41" s="249" t="s">
        <v>56</v>
      </c>
      <c r="AW41" s="249" t="s">
        <v>56</v>
      </c>
      <c r="AX41" s="249"/>
      <c r="AY41" s="223"/>
      <c r="AZ41" s="223"/>
      <c r="BA41" s="223"/>
      <c r="BB41" s="223" t="s">
        <v>56</v>
      </c>
      <c r="BC41" s="223"/>
      <c r="BD41" s="223"/>
      <c r="BE41" s="223" t="s">
        <v>56</v>
      </c>
      <c r="BF41" s="223"/>
      <c r="BG41" s="223"/>
      <c r="BH41" s="223"/>
      <c r="BI41" s="223" t="s">
        <v>56</v>
      </c>
      <c r="BJ41" s="223"/>
      <c r="BK41" s="223"/>
      <c r="BL41" s="223"/>
      <c r="BM41" s="223" t="s">
        <v>56</v>
      </c>
      <c r="BN41" s="223" t="s">
        <v>56</v>
      </c>
      <c r="BO41" s="223"/>
    </row>
    <row r="42" spans="2:67" ht="16.5" customHeight="1" thickBot="1">
      <c r="B42" s="209">
        <v>4</v>
      </c>
      <c r="C42" s="251" t="s">
        <v>512</v>
      </c>
      <c r="D42" s="210" t="s">
        <v>513</v>
      </c>
      <c r="E42" s="212" t="s">
        <v>34</v>
      </c>
      <c r="F42" s="212">
        <v>2</v>
      </c>
      <c r="G42" s="212">
        <f t="shared" si="2"/>
        <v>40</v>
      </c>
      <c r="H42" s="213">
        <v>20</v>
      </c>
      <c r="I42" s="213"/>
      <c r="J42" s="213"/>
      <c r="K42" s="224">
        <v>20</v>
      </c>
      <c r="L42" s="225"/>
      <c r="M42" s="244" t="s">
        <v>56</v>
      </c>
      <c r="N42" s="245"/>
      <c r="O42" s="246"/>
      <c r="P42" s="244">
        <v>5</v>
      </c>
      <c r="Q42" s="245"/>
      <c r="R42" s="246"/>
      <c r="T42" s="221"/>
      <c r="U42" s="221"/>
      <c r="V42" s="247"/>
      <c r="W42" s="247"/>
      <c r="X42" s="248"/>
      <c r="Y42" s="222" t="str">
        <f t="shared" si="3"/>
        <v>Socjologia ruchów społecznych</v>
      </c>
      <c r="Z42" s="223"/>
      <c r="AA42" s="223" t="s">
        <v>56</v>
      </c>
      <c r="AB42" s="223"/>
      <c r="AC42" s="223"/>
      <c r="AD42" s="223" t="s">
        <v>56</v>
      </c>
      <c r="AE42" s="223"/>
      <c r="AF42" s="223"/>
      <c r="AG42" s="223" t="s">
        <v>56</v>
      </c>
      <c r="AH42" s="223" t="s">
        <v>56</v>
      </c>
      <c r="AI42" s="223"/>
      <c r="AJ42" s="223"/>
      <c r="AK42" s="223"/>
      <c r="AL42" s="223" t="s">
        <v>56</v>
      </c>
      <c r="AM42" s="249" t="s">
        <v>56</v>
      </c>
      <c r="AN42" s="249"/>
      <c r="AO42" s="249" t="s">
        <v>56</v>
      </c>
      <c r="AP42" s="249"/>
      <c r="AQ42" s="249"/>
      <c r="AR42" s="249"/>
      <c r="AS42" s="249"/>
      <c r="AT42" s="249"/>
      <c r="AU42" s="249"/>
      <c r="AV42" s="249"/>
      <c r="AW42" s="249"/>
      <c r="AX42" s="249"/>
      <c r="AY42" s="223"/>
      <c r="AZ42" s="223"/>
      <c r="BA42" s="223"/>
      <c r="BB42" s="223"/>
      <c r="BC42" s="223"/>
      <c r="BD42" s="223" t="s">
        <v>56</v>
      </c>
      <c r="BE42" s="223" t="s">
        <v>56</v>
      </c>
      <c r="BF42" s="223"/>
      <c r="BG42" s="223" t="s">
        <v>56</v>
      </c>
      <c r="BH42" s="223"/>
      <c r="BI42" s="223"/>
      <c r="BJ42" s="223"/>
      <c r="BK42" s="223"/>
      <c r="BL42" s="223" t="s">
        <v>56</v>
      </c>
      <c r="BM42" s="223"/>
      <c r="BN42" s="223"/>
      <c r="BO42" s="223"/>
    </row>
    <row r="43" spans="2:67" ht="16.5" customHeight="1" thickBot="1">
      <c r="B43" s="209">
        <v>5</v>
      </c>
      <c r="C43" s="210" t="s">
        <v>40</v>
      </c>
      <c r="D43" s="210" t="s">
        <v>514</v>
      </c>
      <c r="E43" s="212" t="s">
        <v>34</v>
      </c>
      <c r="F43" s="211">
        <v>2</v>
      </c>
      <c r="G43" s="211">
        <f t="shared" si="2"/>
        <v>20</v>
      </c>
      <c r="H43" s="213"/>
      <c r="I43" s="213"/>
      <c r="J43" s="213"/>
      <c r="K43" s="224">
        <v>20</v>
      </c>
      <c r="L43" s="225"/>
      <c r="M43" s="219" t="s">
        <v>56</v>
      </c>
      <c r="N43" s="213"/>
      <c r="O43" s="220"/>
      <c r="P43" s="213">
        <v>1</v>
      </c>
      <c r="Q43" s="213"/>
      <c r="R43" s="220"/>
      <c r="T43" s="221">
        <f>SUM(P43:R43)</f>
        <v>1</v>
      </c>
      <c r="U43" s="221"/>
      <c r="V43" s="247">
        <v>4</v>
      </c>
      <c r="W43" s="221"/>
      <c r="X43" s="196"/>
      <c r="Y43" s="222" t="str">
        <f>C43</f>
        <v>Język obcy</v>
      </c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 t="s">
        <v>56</v>
      </c>
      <c r="AM43" s="249"/>
      <c r="AN43" s="249"/>
      <c r="AO43" s="249"/>
      <c r="AP43" s="249"/>
      <c r="AQ43" s="249"/>
      <c r="AR43" s="249" t="s">
        <v>56</v>
      </c>
      <c r="AS43" s="249" t="s">
        <v>56</v>
      </c>
      <c r="AT43" s="249"/>
      <c r="AU43" s="249" t="s">
        <v>56</v>
      </c>
      <c r="AV43" s="249" t="s">
        <v>56</v>
      </c>
      <c r="AW43" s="249" t="s">
        <v>56</v>
      </c>
      <c r="AX43" s="249" t="s">
        <v>56</v>
      </c>
      <c r="AY43" s="223" t="s">
        <v>56</v>
      </c>
      <c r="AZ43" s="223"/>
      <c r="BA43" s="223"/>
      <c r="BB43" s="223"/>
      <c r="BC43" s="223"/>
      <c r="BD43" s="223" t="s">
        <v>56</v>
      </c>
      <c r="BE43" s="223"/>
      <c r="BF43" s="223"/>
      <c r="BG43" s="223"/>
      <c r="BH43" s="223"/>
      <c r="BI43" s="223"/>
      <c r="BJ43" s="223" t="s">
        <v>56</v>
      </c>
      <c r="BK43" s="223"/>
      <c r="BL43" s="223" t="s">
        <v>56</v>
      </c>
      <c r="BM43" s="223"/>
      <c r="BN43" s="223"/>
      <c r="BO43" s="223"/>
    </row>
    <row r="44" spans="2:67" ht="16.5" customHeight="1" thickBot="1">
      <c r="B44" s="252"/>
      <c r="C44" s="243" t="s">
        <v>515</v>
      </c>
      <c r="D44" s="210"/>
      <c r="E44" s="253" t="s">
        <v>503</v>
      </c>
      <c r="F44" s="253">
        <v>2</v>
      </c>
      <c r="G44" s="212">
        <f t="shared" si="2"/>
        <v>60</v>
      </c>
      <c r="H44" s="254"/>
      <c r="I44" s="254"/>
      <c r="J44" s="254"/>
      <c r="K44" s="224">
        <v>60</v>
      </c>
      <c r="L44" s="225"/>
      <c r="M44" s="255"/>
      <c r="N44" s="256" t="s">
        <v>56</v>
      </c>
      <c r="O44" s="257"/>
      <c r="P44" s="255"/>
      <c r="Q44" s="256">
        <v>9</v>
      </c>
      <c r="R44" s="257"/>
      <c r="T44" s="221">
        <f>SUM(P44:R44)</f>
        <v>9</v>
      </c>
      <c r="U44" s="221"/>
      <c r="V44" s="247"/>
      <c r="W44" s="247"/>
      <c r="X44" s="248"/>
      <c r="Y44" s="222" t="str">
        <f t="shared" si="3"/>
        <v>Przedmioty specjalnościowe (do wyboru 1 specjalność z 5)</v>
      </c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 t="s">
        <v>56</v>
      </c>
      <c r="BK44" s="223"/>
      <c r="BL44" s="223"/>
      <c r="BM44" s="223" t="s">
        <v>56</v>
      </c>
      <c r="BN44" s="223"/>
      <c r="BO44" s="223"/>
    </row>
    <row r="45" spans="2:67" s="272" customFormat="1" ht="16.5" customHeight="1" thickBot="1">
      <c r="B45" s="258" t="s">
        <v>516</v>
      </c>
      <c r="C45" s="259" t="s">
        <v>517</v>
      </c>
      <c r="D45" s="260"/>
      <c r="E45" s="261"/>
      <c r="F45" s="261"/>
      <c r="G45" s="261"/>
      <c r="H45" s="262"/>
      <c r="I45" s="262"/>
      <c r="J45" s="262"/>
      <c r="K45" s="262"/>
      <c r="L45" s="262"/>
      <c r="M45" s="263"/>
      <c r="N45" s="264"/>
      <c r="O45" s="265"/>
      <c r="P45" s="263"/>
      <c r="Q45" s="262"/>
      <c r="R45" s="266"/>
      <c r="S45" s="267"/>
      <c r="T45" s="268"/>
      <c r="U45" s="268"/>
      <c r="V45" s="268"/>
      <c r="W45" s="268"/>
      <c r="X45" s="269"/>
      <c r="Y45" s="270" t="str">
        <f t="shared" si="3"/>
        <v>Specjalność: Socjologia bezpieczeństwa militarnego</v>
      </c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271"/>
      <c r="BG45" s="271"/>
      <c r="BH45" s="271"/>
      <c r="BI45" s="271"/>
      <c r="BJ45" s="271"/>
      <c r="BK45" s="271"/>
      <c r="BL45" s="271"/>
      <c r="BM45" s="271"/>
      <c r="BN45" s="271"/>
      <c r="BO45" s="271"/>
    </row>
    <row r="46" spans="2:67" ht="16.5" customHeight="1" thickBot="1">
      <c r="B46" s="209">
        <v>6</v>
      </c>
      <c r="C46" s="273" t="s">
        <v>518</v>
      </c>
      <c r="D46" s="210" t="s">
        <v>513</v>
      </c>
      <c r="E46" s="211" t="s">
        <v>503</v>
      </c>
      <c r="F46" s="211">
        <v>2</v>
      </c>
      <c r="G46" s="212">
        <f>SUM(H46:L46)</f>
        <v>20</v>
      </c>
      <c r="H46" s="213"/>
      <c r="I46" s="213"/>
      <c r="J46" s="213"/>
      <c r="K46" s="224">
        <v>20</v>
      </c>
      <c r="L46" s="225"/>
      <c r="M46" s="219"/>
      <c r="N46" s="213" t="s">
        <v>56</v>
      </c>
      <c r="O46" s="220"/>
      <c r="P46" s="219"/>
      <c r="Q46" s="213">
        <v>3</v>
      </c>
      <c r="R46" s="220"/>
      <c r="T46" s="221"/>
      <c r="U46" s="221"/>
      <c r="V46" s="247"/>
      <c r="W46" s="247"/>
      <c r="X46" s="248"/>
      <c r="Y46" s="222" t="str">
        <f>C46</f>
        <v>Działalność ekspercka w militarnym systemie bezpieczeństwa</v>
      </c>
      <c r="Z46" s="223"/>
      <c r="AA46" s="223"/>
      <c r="AB46" s="223" t="s">
        <v>56</v>
      </c>
      <c r="AC46" s="223"/>
      <c r="AD46" s="223"/>
      <c r="AE46" s="223"/>
      <c r="AF46" s="223" t="s">
        <v>56</v>
      </c>
      <c r="AG46" s="223"/>
      <c r="AH46" s="223"/>
      <c r="AI46" s="223" t="s">
        <v>56</v>
      </c>
      <c r="AJ46" s="223" t="s">
        <v>56</v>
      </c>
      <c r="AK46" s="223"/>
      <c r="AL46" s="223"/>
      <c r="AM46" s="249"/>
      <c r="AN46" s="249" t="s">
        <v>56</v>
      </c>
      <c r="AO46" s="249"/>
      <c r="AP46" s="249"/>
      <c r="AQ46" s="249"/>
      <c r="AR46" s="249" t="s">
        <v>56</v>
      </c>
      <c r="AS46" s="249"/>
      <c r="AT46" s="249"/>
      <c r="AU46" s="249"/>
      <c r="AV46" s="249"/>
      <c r="AW46" s="249"/>
      <c r="AX46" s="249"/>
      <c r="AY46" s="223"/>
      <c r="AZ46" s="223"/>
      <c r="BA46" s="223" t="s">
        <v>56</v>
      </c>
      <c r="BB46" s="223"/>
      <c r="BC46" s="223"/>
      <c r="BD46" s="223"/>
      <c r="BE46" s="223" t="s">
        <v>56</v>
      </c>
      <c r="BF46" s="223"/>
      <c r="BG46" s="223"/>
      <c r="BH46" s="223"/>
      <c r="BI46" s="223"/>
      <c r="BJ46" s="223" t="s">
        <v>56</v>
      </c>
      <c r="BK46" s="223"/>
      <c r="BL46" s="223"/>
      <c r="BM46" s="223" t="s">
        <v>56</v>
      </c>
      <c r="BN46" s="223"/>
      <c r="BO46" s="223"/>
    </row>
    <row r="47" spans="2:67" ht="16.5" customHeight="1" thickBot="1">
      <c r="B47" s="209">
        <v>7</v>
      </c>
      <c r="C47" s="251" t="s">
        <v>519</v>
      </c>
      <c r="D47" s="251" t="s">
        <v>520</v>
      </c>
      <c r="E47" s="211" t="s">
        <v>503</v>
      </c>
      <c r="F47" s="211">
        <v>2</v>
      </c>
      <c r="G47" s="212">
        <f>SUM(H47:L47)</f>
        <v>20</v>
      </c>
      <c r="H47" s="213"/>
      <c r="I47" s="213"/>
      <c r="J47" s="213"/>
      <c r="K47" s="224">
        <v>20</v>
      </c>
      <c r="L47" s="225"/>
      <c r="M47" s="219"/>
      <c r="N47" s="213" t="s">
        <v>56</v>
      </c>
      <c r="O47" s="220"/>
      <c r="P47" s="219"/>
      <c r="Q47" s="213">
        <v>3</v>
      </c>
      <c r="R47" s="220"/>
      <c r="T47" s="221"/>
      <c r="U47" s="221"/>
      <c r="V47" s="247"/>
      <c r="W47" s="247"/>
      <c r="X47" s="248"/>
      <c r="Y47" s="222" t="str">
        <f>C47</f>
        <v>Współczesne oblicza militaryzmu</v>
      </c>
      <c r="Z47" s="223"/>
      <c r="AA47" s="223"/>
      <c r="AB47" s="223" t="s">
        <v>56</v>
      </c>
      <c r="AC47" s="223"/>
      <c r="AD47" s="223"/>
      <c r="AE47" s="223"/>
      <c r="AF47" s="223"/>
      <c r="AG47" s="223" t="s">
        <v>56</v>
      </c>
      <c r="AH47" s="223"/>
      <c r="AI47" s="223"/>
      <c r="AJ47" s="223"/>
      <c r="AK47" s="223"/>
      <c r="AL47" s="223"/>
      <c r="AM47" s="249"/>
      <c r="AN47" s="249" t="s">
        <v>56</v>
      </c>
      <c r="AO47" s="249"/>
      <c r="AP47" s="249"/>
      <c r="AQ47" s="249"/>
      <c r="AR47" s="249"/>
      <c r="AS47" s="249" t="s">
        <v>56</v>
      </c>
      <c r="AT47" s="249"/>
      <c r="AU47" s="249"/>
      <c r="AV47" s="249"/>
      <c r="AW47" s="249"/>
      <c r="AX47" s="249"/>
      <c r="AY47" s="223"/>
      <c r="AZ47" s="223"/>
      <c r="BA47" s="223"/>
      <c r="BB47" s="223" t="s">
        <v>56</v>
      </c>
      <c r="BC47" s="223"/>
      <c r="BD47" s="223"/>
      <c r="BE47" s="223"/>
      <c r="BF47" s="223" t="s">
        <v>56</v>
      </c>
      <c r="BG47" s="223"/>
      <c r="BH47" s="223"/>
      <c r="BI47" s="223"/>
      <c r="BJ47" s="223" t="s">
        <v>56</v>
      </c>
      <c r="BK47" s="223"/>
      <c r="BL47" s="223"/>
      <c r="BM47" s="223" t="s">
        <v>56</v>
      </c>
      <c r="BN47" s="223"/>
      <c r="BO47" s="223"/>
    </row>
    <row r="48" spans="2:67" ht="16.5" customHeight="1" thickBot="1">
      <c r="B48" s="209">
        <v>8</v>
      </c>
      <c r="C48" s="228" t="s">
        <v>521</v>
      </c>
      <c r="D48" s="210" t="s">
        <v>522</v>
      </c>
      <c r="E48" s="211" t="s">
        <v>503</v>
      </c>
      <c r="F48" s="211">
        <v>2</v>
      </c>
      <c r="G48" s="212">
        <f>SUM(H48:L48)</f>
        <v>20</v>
      </c>
      <c r="H48" s="213"/>
      <c r="I48" s="213"/>
      <c r="J48" s="213"/>
      <c r="K48" s="229">
        <v>20</v>
      </c>
      <c r="L48" s="230"/>
      <c r="M48" s="219"/>
      <c r="N48" s="213" t="s">
        <v>56</v>
      </c>
      <c r="O48" s="220"/>
      <c r="P48" s="219"/>
      <c r="Q48" s="213">
        <v>3</v>
      </c>
      <c r="R48" s="220"/>
      <c r="T48" s="221"/>
      <c r="U48" s="226">
        <v>1</v>
      </c>
      <c r="V48" s="247"/>
      <c r="W48" s="247"/>
      <c r="X48" s="248"/>
      <c r="Y48" s="222" t="str">
        <f>C48</f>
        <v>Konflikty zbrojne XXI wieku(#)</v>
      </c>
      <c r="Z48" s="223" t="s">
        <v>56</v>
      </c>
      <c r="AA48" s="223"/>
      <c r="AB48" s="223"/>
      <c r="AC48" s="223"/>
      <c r="AD48" s="223"/>
      <c r="AE48" s="223"/>
      <c r="AF48" s="223" t="s">
        <v>56</v>
      </c>
      <c r="AG48" s="223"/>
      <c r="AH48" s="223"/>
      <c r="AI48" s="223" t="s">
        <v>56</v>
      </c>
      <c r="AJ48" s="223"/>
      <c r="AK48" s="223"/>
      <c r="AL48" s="223"/>
      <c r="AM48" s="249" t="s">
        <v>56</v>
      </c>
      <c r="AN48" s="249"/>
      <c r="AO48" s="249" t="s">
        <v>56</v>
      </c>
      <c r="AP48" s="249"/>
      <c r="AQ48" s="249"/>
      <c r="AR48" s="249"/>
      <c r="AS48" s="249"/>
      <c r="AT48" s="249" t="s">
        <v>56</v>
      </c>
      <c r="AU48" s="249"/>
      <c r="AV48" s="249"/>
      <c r="AW48" s="249"/>
      <c r="AX48" s="249"/>
      <c r="AY48" s="223"/>
      <c r="AZ48" s="223"/>
      <c r="BA48" s="223"/>
      <c r="BB48" s="223"/>
      <c r="BC48" s="223"/>
      <c r="BD48" s="223" t="s">
        <v>56</v>
      </c>
      <c r="BE48" s="223" t="s">
        <v>56</v>
      </c>
      <c r="BF48" s="223"/>
      <c r="BG48" s="223"/>
      <c r="BH48" s="223"/>
      <c r="BI48" s="223"/>
      <c r="BJ48" s="223" t="s">
        <v>56</v>
      </c>
      <c r="BK48" s="223"/>
      <c r="BL48" s="223"/>
      <c r="BM48" s="223" t="s">
        <v>56</v>
      </c>
      <c r="BN48" s="223"/>
      <c r="BO48" s="223"/>
    </row>
    <row r="49" spans="2:72" s="272" customFormat="1" ht="16.5" customHeight="1" thickBot="1">
      <c r="B49" s="258" t="s">
        <v>523</v>
      </c>
      <c r="C49" s="259" t="s">
        <v>524</v>
      </c>
      <c r="D49" s="260"/>
      <c r="E49" s="261"/>
      <c r="F49" s="261"/>
      <c r="G49" s="261"/>
      <c r="H49" s="262"/>
      <c r="I49" s="262"/>
      <c r="J49" s="262"/>
      <c r="K49" s="262"/>
      <c r="L49" s="262"/>
      <c r="M49" s="263"/>
      <c r="N49" s="264"/>
      <c r="O49" s="265"/>
      <c r="P49" s="263"/>
      <c r="Q49" s="262"/>
      <c r="R49" s="266"/>
      <c r="S49" s="267"/>
      <c r="T49" s="268"/>
      <c r="U49" s="268"/>
      <c r="V49" s="268"/>
      <c r="W49" s="268"/>
      <c r="X49" s="269"/>
      <c r="Y49" s="270" t="str">
        <f t="shared" si="3"/>
        <v>Specjalność: Socjologia bezpieczeństwa paramilitarnego</v>
      </c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1"/>
      <c r="AR49" s="271"/>
      <c r="AS49" s="271"/>
      <c r="AT49" s="271"/>
      <c r="AU49" s="271"/>
      <c r="AV49" s="271"/>
      <c r="AW49" s="271"/>
      <c r="AX49" s="271"/>
      <c r="AY49" s="271"/>
      <c r="AZ49" s="271"/>
      <c r="BA49" s="271"/>
      <c r="BB49" s="271"/>
      <c r="BC49" s="271"/>
      <c r="BD49" s="271"/>
      <c r="BE49" s="271"/>
      <c r="BF49" s="271"/>
      <c r="BG49" s="271"/>
      <c r="BH49" s="271"/>
      <c r="BI49" s="271"/>
      <c r="BJ49" s="271"/>
      <c r="BK49" s="271"/>
      <c r="BL49" s="271"/>
      <c r="BM49" s="271"/>
      <c r="BN49" s="271"/>
      <c r="BO49" s="271"/>
    </row>
    <row r="50" spans="2:72" ht="16.5" customHeight="1" thickBot="1">
      <c r="B50" s="209">
        <v>6</v>
      </c>
      <c r="C50" s="274" t="s">
        <v>525</v>
      </c>
      <c r="D50" s="210" t="s">
        <v>522</v>
      </c>
      <c r="E50" s="211" t="s">
        <v>503</v>
      </c>
      <c r="F50" s="211">
        <v>2</v>
      </c>
      <c r="G50" s="212">
        <f>SUM(H50:L50)</f>
        <v>20</v>
      </c>
      <c r="H50" s="213"/>
      <c r="I50" s="213"/>
      <c r="J50" s="213"/>
      <c r="K50" s="213">
        <v>20</v>
      </c>
      <c r="L50" s="213"/>
      <c r="M50" s="275"/>
      <c r="N50" s="213" t="s">
        <v>56</v>
      </c>
      <c r="O50" s="220"/>
      <c r="P50" s="219"/>
      <c r="Q50" s="213">
        <v>3</v>
      </c>
      <c r="R50" s="220"/>
      <c r="T50" s="221"/>
      <c r="U50" s="221"/>
      <c r="V50" s="247">
        <v>3</v>
      </c>
      <c r="W50" s="247"/>
      <c r="X50" s="248"/>
      <c r="Y50" s="222" t="str">
        <f>C50</f>
        <v>Kulturowe aspekty bezpieczeństwa</v>
      </c>
      <c r="Z50" s="223" t="s">
        <v>56</v>
      </c>
      <c r="AA50" s="223"/>
      <c r="AB50" s="223"/>
      <c r="AC50" s="223"/>
      <c r="AD50" s="223" t="s">
        <v>56</v>
      </c>
      <c r="AE50" s="223"/>
      <c r="AF50" s="223"/>
      <c r="AG50" s="223" t="s">
        <v>56</v>
      </c>
      <c r="AH50" s="223"/>
      <c r="AI50" s="223"/>
      <c r="AJ50" s="223"/>
      <c r="AK50" s="223"/>
      <c r="AL50" s="223"/>
      <c r="AM50" s="249" t="s">
        <v>56</v>
      </c>
      <c r="AN50" s="249"/>
      <c r="AO50" s="249"/>
      <c r="AP50" s="249" t="s">
        <v>56</v>
      </c>
      <c r="AQ50" s="249"/>
      <c r="AR50" s="249"/>
      <c r="AS50" s="249"/>
      <c r="AT50" s="249"/>
      <c r="AU50" s="249"/>
      <c r="AV50" s="249"/>
      <c r="AW50" s="249"/>
      <c r="AX50" s="249"/>
      <c r="AY50" s="223" t="s">
        <v>56</v>
      </c>
      <c r="AZ50" s="223"/>
      <c r="BA50" s="223"/>
      <c r="BB50" s="223"/>
      <c r="BC50" s="223"/>
      <c r="BD50" s="223"/>
      <c r="BE50" s="223"/>
      <c r="BF50" s="223" t="s">
        <v>56</v>
      </c>
      <c r="BG50" s="223"/>
      <c r="BH50" s="223"/>
      <c r="BI50" s="223"/>
      <c r="BJ50" s="223" t="s">
        <v>56</v>
      </c>
      <c r="BK50" s="223"/>
      <c r="BL50" s="223"/>
      <c r="BM50" s="223" t="s">
        <v>56</v>
      </c>
      <c r="BN50" s="223"/>
      <c r="BO50" s="223"/>
    </row>
    <row r="51" spans="2:72" ht="16.5" customHeight="1" thickBot="1">
      <c r="B51" s="209">
        <v>7</v>
      </c>
      <c r="C51" s="228" t="s">
        <v>526</v>
      </c>
      <c r="D51" s="210" t="s">
        <v>502</v>
      </c>
      <c r="E51" s="211" t="s">
        <v>503</v>
      </c>
      <c r="F51" s="211">
        <v>2</v>
      </c>
      <c r="G51" s="212">
        <f>SUM(H51:L51)</f>
        <v>20</v>
      </c>
      <c r="H51" s="213"/>
      <c r="I51" s="213"/>
      <c r="J51" s="213"/>
      <c r="K51" s="213">
        <v>20</v>
      </c>
      <c r="L51" s="213"/>
      <c r="M51" s="219"/>
      <c r="N51" s="213" t="s">
        <v>56</v>
      </c>
      <c r="O51" s="220"/>
      <c r="P51" s="219"/>
      <c r="Q51" s="213">
        <v>3</v>
      </c>
      <c r="R51" s="220"/>
      <c r="T51" s="221"/>
      <c r="U51" s="226">
        <v>1</v>
      </c>
      <c r="V51" s="247">
        <v>3</v>
      </c>
      <c r="W51" s="247"/>
      <c r="X51" s="248"/>
      <c r="Y51" s="222" t="str">
        <f>C51</f>
        <v>Zarządzanie kryzysowe w administracji publicznej(*)</v>
      </c>
      <c r="Z51" s="223"/>
      <c r="AA51" s="223" t="s">
        <v>56</v>
      </c>
      <c r="AB51" s="223"/>
      <c r="AC51" s="223"/>
      <c r="AD51" s="223"/>
      <c r="AE51" s="223" t="s">
        <v>56</v>
      </c>
      <c r="AF51" s="223"/>
      <c r="AG51" s="223"/>
      <c r="AH51" s="223"/>
      <c r="AI51" s="223" t="s">
        <v>56</v>
      </c>
      <c r="AJ51" s="223"/>
      <c r="AK51" s="223"/>
      <c r="AL51" s="223"/>
      <c r="AM51" s="249" t="s">
        <v>56</v>
      </c>
      <c r="AN51" s="249"/>
      <c r="AO51" s="249" t="s">
        <v>56</v>
      </c>
      <c r="AP51" s="249"/>
      <c r="AQ51" s="249"/>
      <c r="AR51" s="249"/>
      <c r="AS51" s="249"/>
      <c r="AT51" s="249"/>
      <c r="AU51" s="249"/>
      <c r="AV51" s="249"/>
      <c r="AW51" s="249"/>
      <c r="AX51" s="249"/>
      <c r="AY51" s="223"/>
      <c r="AZ51" s="223" t="s">
        <v>56</v>
      </c>
      <c r="BA51" s="223"/>
      <c r="BB51" s="223"/>
      <c r="BC51" s="223"/>
      <c r="BD51" s="223" t="s">
        <v>56</v>
      </c>
      <c r="BE51" s="223"/>
      <c r="BF51" s="223"/>
      <c r="BG51" s="223"/>
      <c r="BH51" s="223"/>
      <c r="BI51" s="223"/>
      <c r="BJ51" s="223" t="s">
        <v>56</v>
      </c>
      <c r="BK51" s="223"/>
      <c r="BL51" s="223"/>
      <c r="BM51" s="223" t="s">
        <v>56</v>
      </c>
      <c r="BN51" s="223"/>
      <c r="BO51" s="223"/>
    </row>
    <row r="52" spans="2:72" ht="16.5" customHeight="1" thickBot="1">
      <c r="B52" s="209">
        <v>8</v>
      </c>
      <c r="C52" s="273" t="s">
        <v>527</v>
      </c>
      <c r="D52" s="273" t="s">
        <v>528</v>
      </c>
      <c r="E52" s="211" t="s">
        <v>503</v>
      </c>
      <c r="F52" s="211">
        <v>2</v>
      </c>
      <c r="G52" s="212">
        <f>SUM(H52:L52)</f>
        <v>20</v>
      </c>
      <c r="H52" s="213"/>
      <c r="I52" s="213"/>
      <c r="J52" s="213"/>
      <c r="K52" s="213">
        <v>20</v>
      </c>
      <c r="L52" s="213"/>
      <c r="M52" s="219"/>
      <c r="N52" s="213" t="s">
        <v>56</v>
      </c>
      <c r="O52" s="220"/>
      <c r="P52" s="219"/>
      <c r="Q52" s="213">
        <v>3</v>
      </c>
      <c r="R52" s="220"/>
      <c r="T52" s="221"/>
      <c r="U52" s="221"/>
      <c r="V52" s="247"/>
      <c r="W52" s="247"/>
      <c r="X52" s="248"/>
      <c r="Y52" s="222" t="str">
        <f>C52</f>
        <v>Pierwsza pomoc przedmedyczna</v>
      </c>
      <c r="Z52" s="223"/>
      <c r="AA52" s="223"/>
      <c r="AB52" s="223"/>
      <c r="AC52" s="223"/>
      <c r="AD52" s="223" t="s">
        <v>56</v>
      </c>
      <c r="AE52" s="223"/>
      <c r="AF52" s="223" t="s">
        <v>56</v>
      </c>
      <c r="AG52" s="223"/>
      <c r="AH52" s="223"/>
      <c r="AI52" s="223"/>
      <c r="AJ52" s="223" t="s">
        <v>56</v>
      </c>
      <c r="AK52" s="223"/>
      <c r="AL52" s="223"/>
      <c r="AM52" s="249"/>
      <c r="AN52" s="249"/>
      <c r="AO52" s="249"/>
      <c r="AP52" s="249" t="s">
        <v>56</v>
      </c>
      <c r="AQ52" s="249"/>
      <c r="AR52" s="249" t="s">
        <v>56</v>
      </c>
      <c r="AS52" s="249"/>
      <c r="AT52" s="249"/>
      <c r="AU52" s="249"/>
      <c r="AV52" s="249"/>
      <c r="AW52" s="249"/>
      <c r="AX52" s="249"/>
      <c r="AY52" s="223" t="s">
        <v>56</v>
      </c>
      <c r="AZ52" s="223"/>
      <c r="BA52" s="223"/>
      <c r="BB52" s="223"/>
      <c r="BC52" s="223" t="s">
        <v>56</v>
      </c>
      <c r="BD52" s="223"/>
      <c r="BE52" s="223"/>
      <c r="BF52" s="223"/>
      <c r="BG52" s="223"/>
      <c r="BH52" s="223"/>
      <c r="BI52" s="223"/>
      <c r="BJ52" s="223" t="s">
        <v>56</v>
      </c>
      <c r="BK52" s="223"/>
      <c r="BL52" s="223"/>
      <c r="BM52" s="223" t="s">
        <v>56</v>
      </c>
      <c r="BN52" s="223"/>
      <c r="BO52" s="223"/>
    </row>
    <row r="53" spans="2:72" s="272" customFormat="1" ht="16.5" customHeight="1" thickBot="1">
      <c r="B53" s="258" t="s">
        <v>529</v>
      </c>
      <c r="C53" s="259" t="s">
        <v>530</v>
      </c>
      <c r="D53" s="260"/>
      <c r="E53" s="261"/>
      <c r="F53" s="261"/>
      <c r="G53" s="261"/>
      <c r="H53" s="262"/>
      <c r="I53" s="262"/>
      <c r="J53" s="262"/>
      <c r="K53" s="262"/>
      <c r="L53" s="262"/>
      <c r="M53" s="263"/>
      <c r="N53" s="264"/>
      <c r="O53" s="265"/>
      <c r="P53" s="263"/>
      <c r="Q53" s="262"/>
      <c r="R53" s="266"/>
      <c r="S53" s="267"/>
      <c r="T53" s="268"/>
      <c r="U53" s="268"/>
      <c r="V53" s="268"/>
      <c r="W53" s="268"/>
      <c r="X53" s="269"/>
      <c r="Y53" s="270" t="str">
        <f t="shared" si="3"/>
        <v>Specjalność: Socjologia zarządzania sektorem bezpieczeństwa</v>
      </c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</row>
    <row r="54" spans="2:72" ht="16.5" customHeight="1" thickBot="1">
      <c r="B54" s="209">
        <v>6</v>
      </c>
      <c r="C54" s="251" t="s">
        <v>531</v>
      </c>
      <c r="D54" s="251" t="s">
        <v>532</v>
      </c>
      <c r="E54" s="211" t="s">
        <v>503</v>
      </c>
      <c r="F54" s="211">
        <v>2</v>
      </c>
      <c r="G54" s="212">
        <f>SUM(H54:L54)</f>
        <v>20</v>
      </c>
      <c r="H54" s="213"/>
      <c r="I54" s="213"/>
      <c r="J54" s="213"/>
      <c r="K54" s="213">
        <v>20</v>
      </c>
      <c r="L54" s="213"/>
      <c r="M54" s="275"/>
      <c r="N54" s="213" t="s">
        <v>56</v>
      </c>
      <c r="O54" s="220"/>
      <c r="P54" s="219"/>
      <c r="Q54" s="213">
        <v>3</v>
      </c>
      <c r="R54" s="220"/>
      <c r="T54" s="221"/>
      <c r="U54" s="221"/>
      <c r="V54" s="247"/>
      <c r="W54" s="247"/>
      <c r="X54" s="248"/>
      <c r="Y54" s="222" t="str">
        <f>C54</f>
        <v>Aktywizacja i partycypacja społeczna</v>
      </c>
      <c r="Z54" s="223" t="s">
        <v>56</v>
      </c>
      <c r="AA54" s="223"/>
      <c r="AB54" s="223"/>
      <c r="AC54" s="223" t="s">
        <v>56</v>
      </c>
      <c r="AD54" s="223"/>
      <c r="AE54" s="223"/>
      <c r="AF54" s="223"/>
      <c r="AG54" s="223" t="s">
        <v>56</v>
      </c>
      <c r="AH54" s="223"/>
      <c r="AI54" s="223"/>
      <c r="AJ54" s="223"/>
      <c r="AK54" s="223"/>
      <c r="AL54" s="223"/>
      <c r="AM54" s="249"/>
      <c r="AN54" s="249" t="s">
        <v>56</v>
      </c>
      <c r="AO54" s="249"/>
      <c r="AP54" s="249"/>
      <c r="AQ54" s="249"/>
      <c r="AR54" s="249" t="s">
        <v>56</v>
      </c>
      <c r="AS54" s="249"/>
      <c r="AT54" s="249" t="s">
        <v>56</v>
      </c>
      <c r="AU54" s="249"/>
      <c r="AV54" s="249"/>
      <c r="AW54" s="249"/>
      <c r="AX54" s="249"/>
      <c r="AY54" s="223" t="s">
        <v>56</v>
      </c>
      <c r="AZ54" s="223"/>
      <c r="BA54" s="223"/>
      <c r="BB54" s="223"/>
      <c r="BC54" s="223" t="s">
        <v>56</v>
      </c>
      <c r="BD54" s="223"/>
      <c r="BE54" s="223"/>
      <c r="BF54" s="223"/>
      <c r="BG54" s="223"/>
      <c r="BH54" s="223"/>
      <c r="BI54" s="223"/>
      <c r="BJ54" s="223" t="s">
        <v>56</v>
      </c>
      <c r="BK54" s="223"/>
      <c r="BL54" s="223"/>
      <c r="BM54" s="223" t="s">
        <v>56</v>
      </c>
      <c r="BN54" s="223"/>
      <c r="BO54" s="223"/>
      <c r="BQ54" s="198">
        <v>5</v>
      </c>
      <c r="BR54" s="198" t="e">
        <f>BQ54/#REF!</f>
        <v>#REF!</v>
      </c>
      <c r="BS54" s="198">
        <v>88</v>
      </c>
      <c r="BT54" s="198" t="e">
        <f>BS54/#REF!</f>
        <v>#REF!</v>
      </c>
    </row>
    <row r="55" spans="2:72" ht="16.5" customHeight="1" thickBot="1">
      <c r="B55" s="209">
        <v>7</v>
      </c>
      <c r="C55" s="276" t="s">
        <v>533</v>
      </c>
      <c r="D55" s="277" t="s">
        <v>330</v>
      </c>
      <c r="E55" s="211" t="s">
        <v>503</v>
      </c>
      <c r="F55" s="211">
        <v>2</v>
      </c>
      <c r="G55" s="212">
        <f>SUM(H55:L55)</f>
        <v>20</v>
      </c>
      <c r="H55" s="213"/>
      <c r="I55" s="213"/>
      <c r="J55" s="213"/>
      <c r="K55" s="213">
        <v>20</v>
      </c>
      <c r="L55" s="213"/>
      <c r="M55" s="219"/>
      <c r="N55" s="213" t="s">
        <v>56</v>
      </c>
      <c r="O55" s="220"/>
      <c r="P55" s="219"/>
      <c r="Q55" s="213">
        <v>3</v>
      </c>
      <c r="R55" s="220"/>
      <c r="T55" s="221"/>
      <c r="U55" s="221">
        <f>SUM(P55:R55)</f>
        <v>3</v>
      </c>
      <c r="V55" s="247">
        <v>3</v>
      </c>
      <c r="W55" s="247"/>
      <c r="X55" s="248"/>
      <c r="Y55" s="222" t="str">
        <f>C55</f>
        <v>Zarządzanie projektami(*)</v>
      </c>
      <c r="Z55" s="223"/>
      <c r="AA55" s="223"/>
      <c r="AB55" s="223"/>
      <c r="AC55" s="223"/>
      <c r="AD55" s="223" t="s">
        <v>56</v>
      </c>
      <c r="AE55" s="223" t="s">
        <v>56</v>
      </c>
      <c r="AF55" s="223"/>
      <c r="AG55" s="223"/>
      <c r="AH55" s="223"/>
      <c r="AI55" s="223" t="s">
        <v>56</v>
      </c>
      <c r="AJ55" s="223"/>
      <c r="AK55" s="223"/>
      <c r="AL55" s="223"/>
      <c r="AM55" s="249" t="s">
        <v>56</v>
      </c>
      <c r="AN55" s="249"/>
      <c r="AO55" s="249"/>
      <c r="AP55" s="249" t="s">
        <v>56</v>
      </c>
      <c r="AQ55" s="249"/>
      <c r="AR55" s="249"/>
      <c r="AS55" s="249"/>
      <c r="AT55" s="249"/>
      <c r="AU55" s="249"/>
      <c r="AV55" s="249"/>
      <c r="AW55" s="249"/>
      <c r="AX55" s="249"/>
      <c r="AY55" s="223"/>
      <c r="AZ55" s="223" t="s">
        <v>56</v>
      </c>
      <c r="BA55" s="223"/>
      <c r="BB55" s="223"/>
      <c r="BC55" s="223" t="s">
        <v>56</v>
      </c>
      <c r="BD55" s="223"/>
      <c r="BE55" s="223"/>
      <c r="BF55" s="223"/>
      <c r="BG55" s="223"/>
      <c r="BH55" s="223"/>
      <c r="BI55" s="223"/>
      <c r="BJ55" s="223" t="s">
        <v>56</v>
      </c>
      <c r="BK55" s="223"/>
      <c r="BL55" s="223"/>
      <c r="BM55" s="223" t="s">
        <v>56</v>
      </c>
      <c r="BN55" s="223"/>
      <c r="BO55" s="223"/>
      <c r="BQ55" s="198">
        <v>3</v>
      </c>
      <c r="BR55" s="198" t="e">
        <f>BQ55/#REF!</f>
        <v>#REF!</v>
      </c>
      <c r="BS55" s="198">
        <v>24</v>
      </c>
      <c r="BT55" s="198" t="e">
        <f>BS55/#REF!</f>
        <v>#REF!</v>
      </c>
    </row>
    <row r="56" spans="2:72" ht="16.5" customHeight="1" thickBot="1">
      <c r="B56" s="209">
        <v>8</v>
      </c>
      <c r="C56" s="276" t="s">
        <v>534</v>
      </c>
      <c r="D56" s="210" t="s">
        <v>535</v>
      </c>
      <c r="E56" s="211" t="s">
        <v>503</v>
      </c>
      <c r="F56" s="211">
        <v>2</v>
      </c>
      <c r="G56" s="212">
        <f>SUM(H56:L56)</f>
        <v>20</v>
      </c>
      <c r="H56" s="213"/>
      <c r="I56" s="213"/>
      <c r="J56" s="213"/>
      <c r="K56" s="213">
        <v>20</v>
      </c>
      <c r="L56" s="213"/>
      <c r="M56" s="219"/>
      <c r="N56" s="213" t="s">
        <v>56</v>
      </c>
      <c r="O56" s="220"/>
      <c r="P56" s="219"/>
      <c r="Q56" s="213">
        <v>3</v>
      </c>
      <c r="R56" s="220"/>
      <c r="T56" s="221"/>
      <c r="U56" s="221"/>
      <c r="V56" s="247"/>
      <c r="W56" s="247"/>
      <c r="X56" s="248"/>
      <c r="Y56" s="222" t="str">
        <f>C56</f>
        <v>Socjologiczne aspekty edukacji na rzecz bezpieczeństwa</v>
      </c>
      <c r="Z56" s="223" t="s">
        <v>56</v>
      </c>
      <c r="AA56" s="223"/>
      <c r="AB56" s="223"/>
      <c r="AC56" s="223"/>
      <c r="AD56" s="223"/>
      <c r="AE56" s="223"/>
      <c r="AF56" s="223" t="s">
        <v>56</v>
      </c>
      <c r="AG56" s="223"/>
      <c r="AH56" s="223" t="s">
        <v>56</v>
      </c>
      <c r="AI56" s="223"/>
      <c r="AJ56" s="223" t="s">
        <v>56</v>
      </c>
      <c r="AK56" s="223"/>
      <c r="AL56" s="223"/>
      <c r="AM56" s="249"/>
      <c r="AN56" s="249"/>
      <c r="AO56" s="249" t="s">
        <v>56</v>
      </c>
      <c r="AP56" s="249"/>
      <c r="AQ56" s="249" t="s">
        <v>56</v>
      </c>
      <c r="AR56" s="249"/>
      <c r="AS56" s="249"/>
      <c r="AT56" s="249"/>
      <c r="AU56" s="249"/>
      <c r="AV56" s="249"/>
      <c r="AW56" s="249"/>
      <c r="AX56" s="249"/>
      <c r="AY56" s="223"/>
      <c r="AZ56" s="223"/>
      <c r="BA56" s="223" t="s">
        <v>56</v>
      </c>
      <c r="BB56" s="223"/>
      <c r="BC56" s="223"/>
      <c r="BD56" s="223" t="s">
        <v>56</v>
      </c>
      <c r="BE56" s="223"/>
      <c r="BF56" s="223"/>
      <c r="BG56" s="223"/>
      <c r="BH56" s="223"/>
      <c r="BI56" s="223"/>
      <c r="BJ56" s="223" t="s">
        <v>56</v>
      </c>
      <c r="BK56" s="223"/>
      <c r="BL56" s="223"/>
      <c r="BM56" s="223" t="s">
        <v>56</v>
      </c>
      <c r="BN56" s="223"/>
      <c r="BO56" s="223"/>
      <c r="BQ56" s="198">
        <v>6</v>
      </c>
      <c r="BR56" s="198" t="e">
        <f>BQ56/#REF!</f>
        <v>#REF!</v>
      </c>
      <c r="BS56" s="198">
        <v>21</v>
      </c>
      <c r="BT56" s="198" t="e">
        <f>BS56/#REF!</f>
        <v>#REF!</v>
      </c>
    </row>
    <row r="57" spans="2:72" s="272" customFormat="1" ht="16.5" customHeight="1" thickBot="1">
      <c r="B57" s="258" t="s">
        <v>536</v>
      </c>
      <c r="C57" s="259" t="s">
        <v>537</v>
      </c>
      <c r="D57" s="260"/>
      <c r="E57" s="261"/>
      <c r="F57" s="261"/>
      <c r="G57" s="261"/>
      <c r="H57" s="262"/>
      <c r="I57" s="262"/>
      <c r="J57" s="262"/>
      <c r="K57" s="262"/>
      <c r="L57" s="262"/>
      <c r="M57" s="263"/>
      <c r="N57" s="264"/>
      <c r="O57" s="265"/>
      <c r="P57" s="263"/>
      <c r="Q57" s="262"/>
      <c r="R57" s="266"/>
      <c r="S57" s="267"/>
      <c r="T57" s="268"/>
      <c r="U57" s="268"/>
      <c r="V57" s="268"/>
      <c r="W57" s="268"/>
      <c r="X57" s="269"/>
      <c r="Y57" s="270" t="str">
        <f t="shared" si="3"/>
        <v>Specjalność: Badania i ewaluacja polityk publicznych</v>
      </c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  <c r="BC57" s="271"/>
      <c r="BD57" s="271"/>
      <c r="BE57" s="271"/>
      <c r="BF57" s="271"/>
      <c r="BG57" s="271"/>
      <c r="BH57" s="271"/>
      <c r="BI57" s="271"/>
      <c r="BJ57" s="271"/>
      <c r="BK57" s="271"/>
      <c r="BL57" s="271"/>
      <c r="BM57" s="271"/>
      <c r="BN57" s="271"/>
      <c r="BO57" s="271"/>
    </row>
    <row r="58" spans="2:72" ht="16.5" customHeight="1" thickBot="1">
      <c r="B58" s="209">
        <v>6</v>
      </c>
      <c r="C58" s="210" t="s">
        <v>538</v>
      </c>
      <c r="D58" s="210" t="s">
        <v>539</v>
      </c>
      <c r="E58" s="211" t="s">
        <v>503</v>
      </c>
      <c r="F58" s="211">
        <v>2</v>
      </c>
      <c r="G58" s="212">
        <f>SUM(H58:L58)</f>
        <v>20</v>
      </c>
      <c r="H58" s="213"/>
      <c r="I58" s="213"/>
      <c r="J58" s="213"/>
      <c r="K58" s="213">
        <v>20</v>
      </c>
      <c r="L58" s="213"/>
      <c r="M58" s="275"/>
      <c r="N58" s="213" t="s">
        <v>56</v>
      </c>
      <c r="O58" s="220"/>
      <c r="P58" s="219"/>
      <c r="Q58" s="213">
        <v>3</v>
      </c>
      <c r="R58" s="220"/>
      <c r="T58" s="221"/>
      <c r="U58" s="221"/>
      <c r="V58" s="247"/>
      <c r="W58" s="247"/>
      <c r="X58" s="248"/>
      <c r="Y58" s="222" t="str">
        <f t="shared" si="3"/>
        <v>Analiza danych jakościowych</v>
      </c>
      <c r="Z58" s="223"/>
      <c r="AA58" s="223"/>
      <c r="AB58" s="223"/>
      <c r="AC58" s="223"/>
      <c r="AD58" s="223" t="s">
        <v>56</v>
      </c>
      <c r="AE58" s="223" t="s">
        <v>56</v>
      </c>
      <c r="AF58" s="223"/>
      <c r="AG58" s="223"/>
      <c r="AH58" s="223"/>
      <c r="AI58" s="223"/>
      <c r="AJ58" s="223"/>
      <c r="AK58" s="223"/>
      <c r="AL58" s="223"/>
      <c r="AM58" s="249"/>
      <c r="AN58" s="249"/>
      <c r="AO58" s="249" t="s">
        <v>56</v>
      </c>
      <c r="AP58" s="249" t="s">
        <v>56</v>
      </c>
      <c r="AQ58" s="249"/>
      <c r="AR58" s="249"/>
      <c r="AS58" s="249"/>
      <c r="AT58" s="249"/>
      <c r="AU58" s="249"/>
      <c r="AV58" s="249"/>
      <c r="AW58" s="249"/>
      <c r="AX58" s="249"/>
      <c r="AY58" s="223" t="s">
        <v>56</v>
      </c>
      <c r="AZ58" s="223"/>
      <c r="BA58" s="223"/>
      <c r="BB58" s="223"/>
      <c r="BC58" s="223"/>
      <c r="BD58" s="223" t="s">
        <v>56</v>
      </c>
      <c r="BE58" s="223"/>
      <c r="BF58" s="223"/>
      <c r="BG58" s="223"/>
      <c r="BH58" s="223"/>
      <c r="BI58" s="223"/>
      <c r="BJ58" s="223" t="s">
        <v>56</v>
      </c>
      <c r="BK58" s="223"/>
      <c r="BL58" s="223"/>
      <c r="BM58" s="223" t="s">
        <v>56</v>
      </c>
      <c r="BN58" s="223"/>
      <c r="BO58" s="223"/>
    </row>
    <row r="59" spans="2:72" ht="16.5" customHeight="1" thickBot="1">
      <c r="B59" s="209">
        <v>7</v>
      </c>
      <c r="C59" s="278" t="s">
        <v>540</v>
      </c>
      <c r="D59" s="279" t="s">
        <v>541</v>
      </c>
      <c r="E59" s="211" t="s">
        <v>503</v>
      </c>
      <c r="F59" s="211">
        <v>2</v>
      </c>
      <c r="G59" s="212">
        <f>SUM(H59:L59)</f>
        <v>20</v>
      </c>
      <c r="H59" s="213"/>
      <c r="I59" s="213"/>
      <c r="J59" s="213"/>
      <c r="K59" s="213">
        <v>20</v>
      </c>
      <c r="L59" s="213"/>
      <c r="M59" s="219"/>
      <c r="N59" s="213" t="s">
        <v>56</v>
      </c>
      <c r="O59" s="220"/>
      <c r="P59" s="219"/>
      <c r="Q59" s="213">
        <v>3</v>
      </c>
      <c r="R59" s="220"/>
      <c r="T59" s="221"/>
      <c r="U59" s="221"/>
      <c r="V59" s="247"/>
      <c r="W59" s="247"/>
      <c r="X59" s="248"/>
      <c r="Y59" s="222" t="str">
        <f t="shared" si="3"/>
        <v>Budowanie kwestionariuszy i scenariuszy badań</v>
      </c>
      <c r="Z59" s="223"/>
      <c r="AA59" s="223"/>
      <c r="AB59" s="223"/>
      <c r="AC59" s="223" t="s">
        <v>56</v>
      </c>
      <c r="AD59" s="223"/>
      <c r="AE59" s="223" t="s">
        <v>56</v>
      </c>
      <c r="AF59" s="223"/>
      <c r="AG59" s="223"/>
      <c r="AH59" s="223"/>
      <c r="AI59" s="223"/>
      <c r="AJ59" s="223"/>
      <c r="AK59" s="223"/>
      <c r="AL59" s="223"/>
      <c r="AM59" s="249"/>
      <c r="AN59" s="249"/>
      <c r="AO59" s="249" t="s">
        <v>56</v>
      </c>
      <c r="AP59" s="249"/>
      <c r="AQ59" s="249" t="s">
        <v>56</v>
      </c>
      <c r="AR59" s="249"/>
      <c r="AS59" s="249"/>
      <c r="AT59" s="249"/>
      <c r="AU59" s="249"/>
      <c r="AV59" s="249"/>
      <c r="AW59" s="249"/>
      <c r="AX59" s="249"/>
      <c r="AY59" s="223"/>
      <c r="AZ59" s="223" t="s">
        <v>56</v>
      </c>
      <c r="BA59" s="223"/>
      <c r="BB59" s="223"/>
      <c r="BC59" s="223"/>
      <c r="BD59" s="223" t="s">
        <v>56</v>
      </c>
      <c r="BE59" s="223"/>
      <c r="BF59" s="223"/>
      <c r="BG59" s="223"/>
      <c r="BH59" s="223"/>
      <c r="BI59" s="223"/>
      <c r="BJ59" s="223" t="s">
        <v>56</v>
      </c>
      <c r="BK59" s="223"/>
      <c r="BL59" s="223"/>
      <c r="BM59" s="223" t="s">
        <v>56</v>
      </c>
      <c r="BN59" s="223"/>
      <c r="BO59" s="223"/>
    </row>
    <row r="60" spans="2:72" ht="16.5" customHeight="1" thickBot="1">
      <c r="B60" s="209">
        <v>8</v>
      </c>
      <c r="C60" s="280" t="s">
        <v>542</v>
      </c>
      <c r="D60" s="281" t="s">
        <v>330</v>
      </c>
      <c r="E60" s="211" t="s">
        <v>503</v>
      </c>
      <c r="F60" s="211">
        <v>2</v>
      </c>
      <c r="G60" s="212">
        <f>SUM(H60:L60)</f>
        <v>20</v>
      </c>
      <c r="H60" s="213"/>
      <c r="I60" s="213"/>
      <c r="J60" s="213"/>
      <c r="K60" s="213">
        <v>20</v>
      </c>
      <c r="L60" s="213"/>
      <c r="M60" s="219"/>
      <c r="N60" s="213" t="s">
        <v>56</v>
      </c>
      <c r="O60" s="220"/>
      <c r="P60" s="219"/>
      <c r="Q60" s="213">
        <v>3</v>
      </c>
      <c r="R60" s="220"/>
      <c r="T60" s="221"/>
      <c r="U60" s="221"/>
      <c r="V60" s="247"/>
      <c r="W60" s="247"/>
      <c r="X60" s="248"/>
      <c r="Y60" s="222" t="str">
        <f t="shared" si="3"/>
        <v>Teoria gier jako narzędzie analiz socjologicznych</v>
      </c>
      <c r="Z60" s="223"/>
      <c r="AA60" s="223" t="s">
        <v>56</v>
      </c>
      <c r="AB60" s="223"/>
      <c r="AC60" s="223"/>
      <c r="AD60" s="223"/>
      <c r="AE60" s="223" t="s">
        <v>56</v>
      </c>
      <c r="AF60" s="223"/>
      <c r="AG60" s="223"/>
      <c r="AH60" s="223" t="s">
        <v>56</v>
      </c>
      <c r="AI60" s="223"/>
      <c r="AJ60" s="223"/>
      <c r="AK60" s="223"/>
      <c r="AL60" s="223"/>
      <c r="AM60" s="249"/>
      <c r="AN60" s="249" t="s">
        <v>56</v>
      </c>
      <c r="AO60" s="249"/>
      <c r="AP60" s="249"/>
      <c r="AQ60" s="249"/>
      <c r="AR60" s="249"/>
      <c r="AS60" s="249" t="s">
        <v>56</v>
      </c>
      <c r="AT60" s="249"/>
      <c r="AU60" s="249"/>
      <c r="AV60" s="249"/>
      <c r="AW60" s="249"/>
      <c r="AX60" s="249"/>
      <c r="AY60" s="223"/>
      <c r="AZ60" s="223"/>
      <c r="BA60" s="223" t="s">
        <v>56</v>
      </c>
      <c r="BB60" s="223"/>
      <c r="BC60" s="223"/>
      <c r="BD60" s="223"/>
      <c r="BE60" s="223" t="s">
        <v>56</v>
      </c>
      <c r="BF60" s="223"/>
      <c r="BG60" s="223"/>
      <c r="BH60" s="223"/>
      <c r="BI60" s="223"/>
      <c r="BJ60" s="223" t="s">
        <v>56</v>
      </c>
      <c r="BK60" s="223"/>
      <c r="BL60" s="223"/>
      <c r="BM60" s="223" t="s">
        <v>56</v>
      </c>
      <c r="BN60" s="223"/>
      <c r="BO60" s="223"/>
    </row>
    <row r="61" spans="2:72" s="272" customFormat="1" ht="16.5" customHeight="1" thickBot="1">
      <c r="B61" s="258" t="s">
        <v>543</v>
      </c>
      <c r="C61" s="259" t="s">
        <v>544</v>
      </c>
      <c r="D61" s="260"/>
      <c r="E61" s="261"/>
      <c r="F61" s="261"/>
      <c r="G61" s="261"/>
      <c r="H61" s="262"/>
      <c r="I61" s="262"/>
      <c r="J61" s="262"/>
      <c r="K61" s="262"/>
      <c r="L61" s="262"/>
      <c r="M61" s="263"/>
      <c r="N61" s="264"/>
      <c r="O61" s="265"/>
      <c r="P61" s="263"/>
      <c r="Q61" s="262"/>
      <c r="R61" s="266"/>
      <c r="S61" s="267"/>
      <c r="T61" s="268"/>
      <c r="U61" s="268"/>
      <c r="V61" s="268"/>
      <c r="W61" s="268"/>
      <c r="X61" s="269"/>
      <c r="Y61" s="270" t="str">
        <f t="shared" si="3"/>
        <v>Specjalność: Socjotechniki wpływu społecznego</v>
      </c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1"/>
      <c r="AW61" s="271"/>
      <c r="AX61" s="271"/>
      <c r="AY61" s="271"/>
      <c r="AZ61" s="271"/>
      <c r="BA61" s="271"/>
      <c r="BB61" s="271"/>
      <c r="BC61" s="271"/>
      <c r="BD61" s="271"/>
      <c r="BE61" s="271"/>
      <c r="BF61" s="271"/>
      <c r="BG61" s="271"/>
      <c r="BH61" s="271"/>
      <c r="BI61" s="271"/>
      <c r="BJ61" s="271"/>
      <c r="BK61" s="271"/>
      <c r="BL61" s="271"/>
      <c r="BM61" s="271"/>
      <c r="BN61" s="271"/>
      <c r="BO61" s="271"/>
    </row>
    <row r="62" spans="2:72" ht="16.5" customHeight="1" thickBot="1">
      <c r="B62" s="209">
        <v>6</v>
      </c>
      <c r="C62" s="282" t="s">
        <v>545</v>
      </c>
      <c r="D62" s="210" t="s">
        <v>546</v>
      </c>
      <c r="E62" s="211" t="s">
        <v>503</v>
      </c>
      <c r="F62" s="211">
        <v>2</v>
      </c>
      <c r="G62" s="212">
        <f>SUM(H62:L62)</f>
        <v>20</v>
      </c>
      <c r="H62" s="213"/>
      <c r="I62" s="213"/>
      <c r="J62" s="213"/>
      <c r="K62" s="213">
        <v>20</v>
      </c>
      <c r="L62" s="213"/>
      <c r="M62" s="216"/>
      <c r="N62" s="213" t="s">
        <v>56</v>
      </c>
      <c r="O62" s="220"/>
      <c r="P62" s="213"/>
      <c r="Q62" s="213">
        <v>3</v>
      </c>
      <c r="R62" s="220"/>
      <c r="T62" s="221"/>
      <c r="U62" s="221"/>
      <c r="V62" s="247"/>
      <c r="W62" s="247"/>
      <c r="X62" s="248"/>
      <c r="Y62" s="222" t="str">
        <f t="shared" si="3"/>
        <v>Komunikacja interpersonalna jako kompetencja społeczna</v>
      </c>
      <c r="Z62" s="223"/>
      <c r="AA62" s="223"/>
      <c r="AB62" s="223"/>
      <c r="AC62" s="223"/>
      <c r="AD62" s="223" t="s">
        <v>56</v>
      </c>
      <c r="AE62" s="223" t="s">
        <v>56</v>
      </c>
      <c r="AF62" s="223"/>
      <c r="AG62" s="223" t="s">
        <v>56</v>
      </c>
      <c r="AH62" s="223"/>
      <c r="AI62" s="223"/>
      <c r="AJ62" s="223"/>
      <c r="AK62" s="223"/>
      <c r="AL62" s="223"/>
      <c r="AM62" s="249"/>
      <c r="AN62" s="249" t="s">
        <v>56</v>
      </c>
      <c r="AO62" s="249"/>
      <c r="AP62" s="249" t="s">
        <v>56</v>
      </c>
      <c r="AQ62" s="249"/>
      <c r="AR62" s="249"/>
      <c r="AS62" s="249"/>
      <c r="AT62" s="249"/>
      <c r="AU62" s="249"/>
      <c r="AV62" s="249"/>
      <c r="AW62" s="249"/>
      <c r="AX62" s="249"/>
      <c r="AY62" s="223"/>
      <c r="AZ62" s="223"/>
      <c r="BA62" s="223" t="s">
        <v>56</v>
      </c>
      <c r="BB62" s="223"/>
      <c r="BC62" s="223"/>
      <c r="BD62" s="223"/>
      <c r="BE62" s="223" t="s">
        <v>56</v>
      </c>
      <c r="BF62" s="223"/>
      <c r="BG62" s="223"/>
      <c r="BH62" s="223"/>
      <c r="BI62" s="223"/>
      <c r="BJ62" s="223" t="s">
        <v>56</v>
      </c>
      <c r="BK62" s="223"/>
      <c r="BL62" s="223"/>
      <c r="BM62" s="223" t="s">
        <v>56</v>
      </c>
      <c r="BN62" s="223"/>
      <c r="BO62" s="223"/>
    </row>
    <row r="63" spans="2:72" ht="16.5" customHeight="1" thickBot="1">
      <c r="B63" s="209">
        <v>7</v>
      </c>
      <c r="C63" s="277" t="s">
        <v>547</v>
      </c>
      <c r="D63" s="277" t="s">
        <v>548</v>
      </c>
      <c r="E63" s="211" t="s">
        <v>503</v>
      </c>
      <c r="F63" s="211">
        <v>2</v>
      </c>
      <c r="G63" s="212">
        <f>SUM(H63:L63)</f>
        <v>20</v>
      </c>
      <c r="H63" s="213"/>
      <c r="I63" s="213"/>
      <c r="J63" s="213"/>
      <c r="K63" s="213">
        <v>20</v>
      </c>
      <c r="L63" s="213"/>
      <c r="M63" s="219"/>
      <c r="N63" s="213" t="s">
        <v>56</v>
      </c>
      <c r="O63" s="220"/>
      <c r="P63" s="213"/>
      <c r="Q63" s="213">
        <v>3</v>
      </c>
      <c r="R63" s="220"/>
      <c r="T63" s="221"/>
      <c r="U63" s="221"/>
      <c r="V63" s="247"/>
      <c r="W63" s="247"/>
      <c r="X63" s="248"/>
      <c r="Y63" s="222" t="str">
        <f t="shared" si="3"/>
        <v>Komunikacja w sytuacjach kryzysowych</v>
      </c>
      <c r="Z63" s="223"/>
      <c r="AA63" s="223" t="s">
        <v>56</v>
      </c>
      <c r="AB63" s="223" t="s">
        <v>56</v>
      </c>
      <c r="AC63" s="223"/>
      <c r="AD63" s="223"/>
      <c r="AE63" s="223"/>
      <c r="AF63" s="223"/>
      <c r="AG63" s="223"/>
      <c r="AH63" s="223"/>
      <c r="AI63" s="223"/>
      <c r="AJ63" s="223" t="s">
        <v>56</v>
      </c>
      <c r="AK63" s="223"/>
      <c r="AL63" s="223"/>
      <c r="AM63" s="249" t="s">
        <v>56</v>
      </c>
      <c r="AN63" s="249"/>
      <c r="AO63" s="249"/>
      <c r="AP63" s="249"/>
      <c r="AQ63" s="249" t="s">
        <v>56</v>
      </c>
      <c r="AR63" s="249"/>
      <c r="AS63" s="249"/>
      <c r="AT63" s="249"/>
      <c r="AU63" s="249"/>
      <c r="AV63" s="249"/>
      <c r="AW63" s="249"/>
      <c r="AX63" s="249"/>
      <c r="AY63" s="223" t="s">
        <v>56</v>
      </c>
      <c r="AZ63" s="223"/>
      <c r="BA63" s="223"/>
      <c r="BB63" s="223"/>
      <c r="BC63" s="223" t="s">
        <v>56</v>
      </c>
      <c r="BD63" s="223"/>
      <c r="BE63" s="223"/>
      <c r="BF63" s="223"/>
      <c r="BG63" s="223"/>
      <c r="BH63" s="223"/>
      <c r="BI63" s="223"/>
      <c r="BJ63" s="223" t="s">
        <v>56</v>
      </c>
      <c r="BK63" s="223"/>
      <c r="BL63" s="223"/>
      <c r="BM63" s="223" t="s">
        <v>56</v>
      </c>
      <c r="BN63" s="223"/>
      <c r="BO63" s="223"/>
    </row>
    <row r="64" spans="2:72" ht="16.5" customHeight="1" thickBot="1">
      <c r="B64" s="209">
        <v>8</v>
      </c>
      <c r="C64" s="228" t="s">
        <v>549</v>
      </c>
      <c r="D64" s="279" t="s">
        <v>338</v>
      </c>
      <c r="E64" s="211" t="s">
        <v>503</v>
      </c>
      <c r="F64" s="211">
        <v>2</v>
      </c>
      <c r="G64" s="212">
        <f>SUM(H64:L64)</f>
        <v>20</v>
      </c>
      <c r="H64" s="213"/>
      <c r="I64" s="213"/>
      <c r="J64" s="213"/>
      <c r="K64" s="213">
        <v>20</v>
      </c>
      <c r="L64" s="213"/>
      <c r="M64" s="219"/>
      <c r="N64" s="213" t="s">
        <v>56</v>
      </c>
      <c r="O64" s="220"/>
      <c r="P64" s="213"/>
      <c r="Q64" s="213">
        <v>3</v>
      </c>
      <c r="R64" s="220"/>
      <c r="T64" s="221"/>
      <c r="U64" s="221"/>
      <c r="V64" s="247"/>
      <c r="W64" s="247"/>
      <c r="X64" s="248"/>
      <c r="Y64" s="222" t="str">
        <f t="shared" si="3"/>
        <v>Techniki wywierania wpływu społecznego</v>
      </c>
      <c r="Z64" s="223" t="s">
        <v>56</v>
      </c>
      <c r="AA64" s="223"/>
      <c r="AB64" s="223"/>
      <c r="AC64" s="223"/>
      <c r="AD64" s="223"/>
      <c r="AE64" s="223" t="s">
        <v>56</v>
      </c>
      <c r="AF64" s="223"/>
      <c r="AG64" s="223"/>
      <c r="AH64" s="223" t="s">
        <v>56</v>
      </c>
      <c r="AI64" s="223"/>
      <c r="AJ64" s="223"/>
      <c r="AK64" s="223"/>
      <c r="AL64" s="223"/>
      <c r="AM64" s="249"/>
      <c r="AN64" s="249" t="s">
        <v>56</v>
      </c>
      <c r="AO64" s="249"/>
      <c r="AP64" s="249"/>
      <c r="AQ64" s="249"/>
      <c r="AR64" s="249"/>
      <c r="AS64" s="249" t="s">
        <v>56</v>
      </c>
      <c r="AT64" s="249"/>
      <c r="AU64" s="249"/>
      <c r="AV64" s="249"/>
      <c r="AW64" s="249"/>
      <c r="AX64" s="249"/>
      <c r="AY64" s="223"/>
      <c r="AZ64" s="223" t="s">
        <v>56</v>
      </c>
      <c r="BA64" s="223"/>
      <c r="BB64" s="223"/>
      <c r="BC64" s="223"/>
      <c r="BD64" s="223" t="s">
        <v>56</v>
      </c>
      <c r="BE64" s="223"/>
      <c r="BF64" s="223"/>
      <c r="BG64" s="223"/>
      <c r="BH64" s="223"/>
      <c r="BI64" s="223"/>
      <c r="BJ64" s="223" t="s">
        <v>56</v>
      </c>
      <c r="BK64" s="223"/>
      <c r="BL64" s="223"/>
      <c r="BM64" s="223" t="s">
        <v>56</v>
      </c>
      <c r="BN64" s="223"/>
      <c r="BO64" s="223"/>
    </row>
    <row r="65" spans="1:67" ht="16.5" customHeight="1" thickBot="1">
      <c r="B65" s="953" t="s">
        <v>22</v>
      </c>
      <c r="C65" s="954"/>
      <c r="D65" s="954"/>
      <c r="E65" s="954"/>
      <c r="F65" s="955"/>
      <c r="G65" s="928">
        <f t="shared" ref="G65:L65" si="5">SUM(G39:G44)</f>
        <v>200</v>
      </c>
      <c r="H65" s="231">
        <f t="shared" si="5"/>
        <v>40</v>
      </c>
      <c r="I65" s="231">
        <f t="shared" si="5"/>
        <v>20</v>
      </c>
      <c r="J65" s="231">
        <f t="shared" si="5"/>
        <v>20</v>
      </c>
      <c r="K65" s="231">
        <f t="shared" si="5"/>
        <v>120</v>
      </c>
      <c r="L65" s="231">
        <f t="shared" si="5"/>
        <v>0</v>
      </c>
      <c r="M65" s="1008">
        <v>5</v>
      </c>
      <c r="N65" s="1008">
        <v>3</v>
      </c>
      <c r="O65" s="1008">
        <v>0</v>
      </c>
      <c r="P65" s="928">
        <f>SUM(P39:P44)</f>
        <v>21</v>
      </c>
      <c r="Q65" s="928">
        <f>SUM(Q39:Q44)</f>
        <v>9</v>
      </c>
      <c r="R65" s="928">
        <f>SUM(R39:R44)</f>
        <v>0</v>
      </c>
      <c r="T65" s="233"/>
      <c r="U65" s="233"/>
      <c r="V65" s="233"/>
      <c r="W65" s="233"/>
      <c r="X65" s="233"/>
      <c r="Y65" s="233"/>
      <c r="Z65" s="234"/>
      <c r="AA65" s="196"/>
      <c r="AB65" s="196"/>
      <c r="AC65" s="196"/>
      <c r="AD65" s="196"/>
      <c r="AE65" s="196"/>
      <c r="AF65" s="196"/>
      <c r="AG65" s="234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  <c r="BD65" s="196"/>
      <c r="BE65" s="196"/>
      <c r="BF65" s="196"/>
      <c r="BG65" s="196"/>
      <c r="BH65" s="196"/>
      <c r="BI65" s="196"/>
      <c r="BJ65" s="196"/>
      <c r="BK65" s="196"/>
      <c r="BL65" s="196"/>
      <c r="BM65" s="196"/>
      <c r="BN65" s="196"/>
      <c r="BO65" s="196"/>
    </row>
    <row r="66" spans="1:67" ht="16.5" customHeight="1" thickBot="1">
      <c r="B66" s="930" t="s">
        <v>35</v>
      </c>
      <c r="C66" s="931"/>
      <c r="D66" s="931"/>
      <c r="E66" s="931"/>
      <c r="F66" s="932"/>
      <c r="G66" s="956"/>
      <c r="H66" s="933">
        <f>SUM(H65:L65)</f>
        <v>200</v>
      </c>
      <c r="I66" s="934"/>
      <c r="J66" s="934"/>
      <c r="K66" s="934"/>
      <c r="L66" s="935"/>
      <c r="M66" s="1009"/>
      <c r="N66" s="1009"/>
      <c r="O66" s="1009"/>
      <c r="P66" s="929"/>
      <c r="Q66" s="929"/>
      <c r="R66" s="929"/>
      <c r="T66" s="233"/>
      <c r="U66" s="233"/>
      <c r="V66" s="233"/>
      <c r="W66" s="233"/>
      <c r="X66" s="233"/>
      <c r="Y66" s="233"/>
      <c r="Z66" s="234"/>
      <c r="AA66" s="196"/>
      <c r="AB66" s="196"/>
      <c r="AC66" s="196"/>
      <c r="AD66" s="196"/>
      <c r="AE66" s="196"/>
      <c r="AF66" s="196"/>
      <c r="AG66" s="234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  <c r="BD66" s="196"/>
      <c r="BE66" s="196"/>
      <c r="BF66" s="196"/>
      <c r="BG66" s="196"/>
      <c r="BH66" s="196"/>
      <c r="BI66" s="196"/>
      <c r="BJ66" s="196"/>
      <c r="BK66" s="196"/>
      <c r="BL66" s="196"/>
      <c r="BM66" s="196"/>
      <c r="BN66" s="196"/>
      <c r="BO66" s="196"/>
    </row>
    <row r="67" spans="1:67" ht="16.5" customHeight="1" thickBot="1">
      <c r="B67" s="939"/>
      <c r="C67" s="940"/>
      <c r="D67" s="940"/>
      <c r="E67" s="940"/>
      <c r="F67" s="941"/>
      <c r="G67" s="929"/>
      <c r="H67" s="936"/>
      <c r="I67" s="937"/>
      <c r="J67" s="937"/>
      <c r="K67" s="937"/>
      <c r="L67" s="938"/>
      <c r="M67" s="1005">
        <f>SUM(M65:O66)</f>
        <v>8</v>
      </c>
      <c r="N67" s="1006"/>
      <c r="O67" s="1007"/>
      <c r="P67" s="962">
        <f>SUM(P65:R66)</f>
        <v>30</v>
      </c>
      <c r="Q67" s="945"/>
      <c r="R67" s="946"/>
      <c r="T67" s="233"/>
      <c r="U67" s="233"/>
      <c r="V67" s="233"/>
      <c r="W67" s="233"/>
      <c r="X67" s="233"/>
      <c r="Y67" s="233"/>
      <c r="Z67" s="234"/>
      <c r="AA67" s="196"/>
      <c r="AB67" s="196"/>
      <c r="AC67" s="196"/>
      <c r="AD67" s="196"/>
      <c r="AE67" s="196"/>
      <c r="AF67" s="196"/>
      <c r="AG67" s="234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  <c r="BM67" s="196"/>
      <c r="BN67" s="196"/>
      <c r="BO67" s="196"/>
    </row>
    <row r="68" spans="1:67">
      <c r="A68" s="283"/>
      <c r="C68" s="193" t="s">
        <v>550</v>
      </c>
      <c r="D68" s="194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7"/>
      <c r="AL68" s="197"/>
      <c r="AM68" s="197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196"/>
      <c r="BN68" s="196"/>
      <c r="BO68" s="196"/>
    </row>
    <row r="69" spans="1:67" s="285" customFormat="1" ht="13.9" customHeight="1">
      <c r="B69" s="286" t="s">
        <v>204</v>
      </c>
      <c r="C69" s="199" t="s">
        <v>551</v>
      </c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287"/>
      <c r="T69" s="288"/>
      <c r="U69" s="288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89"/>
      <c r="AL69" s="289"/>
      <c r="AM69" s="289"/>
      <c r="AN69" s="289"/>
      <c r="AO69" s="289"/>
      <c r="AP69" s="289"/>
      <c r="AQ69" s="289"/>
      <c r="AR69" s="289"/>
      <c r="AS69" s="289"/>
      <c r="AT69" s="289"/>
      <c r="AU69" s="289"/>
      <c r="AV69" s="289"/>
      <c r="AW69" s="289"/>
      <c r="AX69" s="289"/>
      <c r="AY69" s="289"/>
      <c r="AZ69" s="289"/>
      <c r="BA69" s="289"/>
      <c r="BB69" s="289"/>
      <c r="BC69" s="289"/>
      <c r="BD69" s="289"/>
      <c r="BE69" s="289"/>
      <c r="BF69" s="289"/>
      <c r="BG69" s="289"/>
      <c r="BH69" s="289"/>
      <c r="BI69" s="289"/>
      <c r="BJ69" s="289"/>
      <c r="BK69" s="289"/>
      <c r="BL69" s="289"/>
      <c r="BM69" s="289"/>
      <c r="BN69" s="289"/>
      <c r="BO69" s="289"/>
    </row>
    <row r="70" spans="1:67" s="285" customFormat="1" ht="13.9" customHeight="1">
      <c r="B70" s="286" t="s">
        <v>206</v>
      </c>
      <c r="C70" s="199" t="s">
        <v>552</v>
      </c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287"/>
      <c r="T70" s="288"/>
      <c r="U70" s="288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89"/>
      <c r="AL70" s="289"/>
      <c r="AM70" s="289"/>
      <c r="AN70" s="289"/>
      <c r="AO70" s="289"/>
      <c r="AP70" s="289"/>
      <c r="AQ70" s="289"/>
      <c r="AR70" s="289"/>
      <c r="AS70" s="289"/>
      <c r="AT70" s="289"/>
      <c r="AU70" s="289"/>
      <c r="AV70" s="289"/>
      <c r="AW70" s="289"/>
      <c r="AX70" s="289"/>
      <c r="AY70" s="289"/>
      <c r="AZ70" s="289"/>
      <c r="BA70" s="289"/>
      <c r="BB70" s="289"/>
      <c r="BC70" s="289"/>
      <c r="BD70" s="289"/>
      <c r="BE70" s="289"/>
      <c r="BF70" s="289"/>
      <c r="BG70" s="289"/>
      <c r="BH70" s="289"/>
      <c r="BI70" s="289"/>
      <c r="BJ70" s="289"/>
      <c r="BK70" s="289"/>
      <c r="BL70" s="289"/>
      <c r="BM70" s="289"/>
      <c r="BN70" s="289"/>
      <c r="BO70" s="289"/>
    </row>
    <row r="71" spans="1:67" s="285" customFormat="1" ht="13.9" customHeight="1">
      <c r="B71" s="286" t="s">
        <v>208</v>
      </c>
      <c r="C71" s="199" t="s">
        <v>553</v>
      </c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287"/>
      <c r="T71" s="288"/>
      <c r="U71" s="288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289"/>
      <c r="AK71" s="289"/>
      <c r="AL71" s="289"/>
      <c r="AM71" s="289"/>
      <c r="AN71" s="289"/>
      <c r="AO71" s="289"/>
      <c r="AP71" s="289"/>
      <c r="AQ71" s="289"/>
      <c r="AR71" s="289"/>
      <c r="AS71" s="289"/>
      <c r="AT71" s="289"/>
      <c r="AU71" s="289"/>
      <c r="AV71" s="289"/>
      <c r="AW71" s="289"/>
      <c r="AX71" s="289"/>
      <c r="AY71" s="289"/>
      <c r="AZ71" s="289"/>
      <c r="BA71" s="289"/>
      <c r="BB71" s="289"/>
      <c r="BC71" s="289"/>
      <c r="BD71" s="289"/>
      <c r="BE71" s="289"/>
      <c r="BF71" s="289"/>
      <c r="BG71" s="289"/>
      <c r="BH71" s="289"/>
      <c r="BI71" s="289"/>
      <c r="BJ71" s="289"/>
      <c r="BK71" s="289"/>
      <c r="BL71" s="289"/>
      <c r="BM71" s="289"/>
      <c r="BN71" s="289"/>
      <c r="BO71" s="289"/>
    </row>
    <row r="72" spans="1:67" s="285" customFormat="1" ht="13.9" customHeight="1">
      <c r="B72" s="286" t="s">
        <v>209</v>
      </c>
      <c r="C72" s="199" t="s">
        <v>554</v>
      </c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287"/>
      <c r="T72" s="288"/>
      <c r="U72" s="288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89"/>
      <c r="AJ72" s="289"/>
      <c r="AK72" s="289"/>
      <c r="AL72" s="289"/>
      <c r="AM72" s="289"/>
      <c r="AN72" s="289"/>
      <c r="AO72" s="289"/>
      <c r="AP72" s="289"/>
      <c r="AQ72" s="289"/>
      <c r="AR72" s="289"/>
      <c r="AS72" s="289"/>
      <c r="AT72" s="289"/>
      <c r="AU72" s="289"/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89"/>
      <c r="BJ72" s="289"/>
      <c r="BK72" s="289"/>
      <c r="BL72" s="289"/>
      <c r="BM72" s="289"/>
      <c r="BN72" s="289"/>
      <c r="BO72" s="289"/>
    </row>
    <row r="73" spans="1:67" s="285" customFormat="1" ht="13.9" customHeight="1">
      <c r="B73" s="286" t="s">
        <v>210</v>
      </c>
      <c r="C73" s="199" t="s">
        <v>555</v>
      </c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287"/>
      <c r="T73" s="288"/>
      <c r="U73" s="288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  <c r="AI73" s="289"/>
      <c r="AJ73" s="289"/>
      <c r="AK73" s="289"/>
      <c r="AL73" s="289"/>
      <c r="AM73" s="289"/>
      <c r="AN73" s="289"/>
      <c r="AO73" s="289"/>
      <c r="AP73" s="289"/>
      <c r="AQ73" s="289"/>
      <c r="AR73" s="289"/>
      <c r="AS73" s="289"/>
      <c r="AT73" s="289"/>
      <c r="AU73" s="289"/>
      <c r="AV73" s="289"/>
      <c r="AW73" s="289"/>
      <c r="AX73" s="289"/>
      <c r="AY73" s="289"/>
      <c r="AZ73" s="289"/>
      <c r="BA73" s="289"/>
      <c r="BB73" s="289"/>
      <c r="BC73" s="289"/>
      <c r="BD73" s="289"/>
      <c r="BE73" s="289"/>
      <c r="BF73" s="289"/>
      <c r="BG73" s="289"/>
      <c r="BH73" s="289"/>
      <c r="BI73" s="289"/>
      <c r="BJ73" s="289"/>
      <c r="BK73" s="289"/>
      <c r="BL73" s="289"/>
      <c r="BM73" s="289"/>
      <c r="BN73" s="289"/>
      <c r="BO73" s="289"/>
    </row>
    <row r="74" spans="1:67" s="285" customFormat="1" ht="13.9" customHeight="1">
      <c r="B74" s="286" t="s">
        <v>353</v>
      </c>
      <c r="C74" s="199" t="s">
        <v>556</v>
      </c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287"/>
      <c r="T74" s="288"/>
      <c r="U74" s="288"/>
      <c r="V74" s="289"/>
      <c r="W74" s="289"/>
      <c r="X74" s="289"/>
      <c r="Y74" s="289"/>
      <c r="Z74" s="289"/>
      <c r="AA74" s="289"/>
      <c r="AB74" s="289"/>
      <c r="AC74" s="289"/>
      <c r="AD74" s="289"/>
      <c r="AE74" s="289"/>
      <c r="AF74" s="289"/>
      <c r="AG74" s="289"/>
      <c r="AH74" s="289"/>
      <c r="AI74" s="289"/>
      <c r="AJ74" s="289"/>
      <c r="AK74" s="289"/>
      <c r="AL74" s="289"/>
      <c r="AM74" s="289"/>
      <c r="AN74" s="289"/>
      <c r="AO74" s="289"/>
      <c r="AP74" s="289"/>
      <c r="AQ74" s="289"/>
      <c r="AR74" s="289"/>
      <c r="AS74" s="289"/>
      <c r="AT74" s="289"/>
      <c r="AU74" s="289"/>
      <c r="AV74" s="289"/>
      <c r="AW74" s="289"/>
      <c r="AX74" s="289"/>
      <c r="AY74" s="289"/>
      <c r="AZ74" s="289"/>
      <c r="BA74" s="289"/>
      <c r="BB74" s="289"/>
      <c r="BC74" s="289"/>
      <c r="BD74" s="289"/>
      <c r="BE74" s="289"/>
      <c r="BF74" s="289"/>
      <c r="BG74" s="289"/>
      <c r="BH74" s="289"/>
      <c r="BI74" s="289"/>
      <c r="BJ74" s="289"/>
      <c r="BK74" s="289"/>
      <c r="BL74" s="289"/>
      <c r="BM74" s="289"/>
      <c r="BN74" s="289"/>
      <c r="BO74" s="289"/>
    </row>
    <row r="75" spans="1:67" s="285" customFormat="1" ht="13.9" customHeight="1">
      <c r="B75" s="286" t="s">
        <v>417</v>
      </c>
      <c r="C75" s="199" t="s">
        <v>557</v>
      </c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287"/>
      <c r="T75" s="288"/>
      <c r="U75" s="288"/>
      <c r="V75" s="289"/>
      <c r="W75" s="289"/>
      <c r="X75" s="289"/>
      <c r="Y75" s="289"/>
      <c r="Z75" s="289"/>
      <c r="AA75" s="289"/>
      <c r="AB75" s="289"/>
      <c r="AC75" s="289"/>
      <c r="AD75" s="289"/>
      <c r="AE75" s="289"/>
      <c r="AF75" s="289"/>
      <c r="AG75" s="289"/>
      <c r="AH75" s="289"/>
      <c r="AI75" s="289"/>
      <c r="AJ75" s="289"/>
      <c r="AK75" s="289"/>
      <c r="AL75" s="289"/>
      <c r="AM75" s="289"/>
      <c r="AN75" s="289"/>
      <c r="AO75" s="289"/>
      <c r="AP75" s="289"/>
      <c r="AQ75" s="289"/>
      <c r="AR75" s="289"/>
      <c r="AS75" s="289"/>
      <c r="AT75" s="289"/>
      <c r="AU75" s="289"/>
      <c r="AV75" s="289"/>
      <c r="AW75" s="289"/>
      <c r="AX75" s="289"/>
      <c r="AY75" s="289"/>
      <c r="AZ75" s="289"/>
      <c r="BA75" s="289"/>
      <c r="BB75" s="289"/>
      <c r="BC75" s="289"/>
      <c r="BD75" s="289"/>
      <c r="BE75" s="289"/>
      <c r="BF75" s="289"/>
      <c r="BG75" s="289"/>
      <c r="BH75" s="289"/>
      <c r="BI75" s="289"/>
      <c r="BJ75" s="289"/>
      <c r="BK75" s="289"/>
      <c r="BL75" s="289"/>
      <c r="BM75" s="289"/>
      <c r="BN75" s="289"/>
      <c r="BO75" s="289"/>
    </row>
    <row r="76" spans="1:67" s="285" customFormat="1" ht="13.9" customHeight="1">
      <c r="B76" s="286" t="s">
        <v>558</v>
      </c>
      <c r="C76" s="199" t="s">
        <v>559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287"/>
      <c r="T76" s="288"/>
      <c r="U76" s="288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  <c r="AI76" s="289"/>
      <c r="AJ76" s="289"/>
      <c r="AK76" s="289"/>
      <c r="AL76" s="289"/>
      <c r="AM76" s="289"/>
      <c r="AN76" s="289"/>
      <c r="AO76" s="289"/>
      <c r="AP76" s="289"/>
      <c r="AQ76" s="289"/>
      <c r="AR76" s="289"/>
      <c r="AS76" s="289"/>
      <c r="AT76" s="289"/>
      <c r="AU76" s="289"/>
      <c r="AV76" s="289"/>
      <c r="AW76" s="289"/>
      <c r="AX76" s="289"/>
      <c r="AY76" s="289"/>
      <c r="AZ76" s="289"/>
      <c r="BA76" s="289"/>
      <c r="BB76" s="289"/>
      <c r="BC76" s="289"/>
      <c r="BD76" s="289"/>
      <c r="BE76" s="289"/>
      <c r="BF76" s="289"/>
      <c r="BG76" s="289"/>
      <c r="BH76" s="289"/>
      <c r="BI76" s="289"/>
      <c r="BJ76" s="289"/>
      <c r="BK76" s="289"/>
      <c r="BL76" s="289"/>
      <c r="BM76" s="289"/>
      <c r="BN76" s="289"/>
      <c r="BO76" s="289"/>
    </row>
    <row r="77" spans="1:67" s="285" customFormat="1" ht="13.9" customHeight="1">
      <c r="B77" s="286" t="s">
        <v>560</v>
      </c>
      <c r="C77" s="199" t="s">
        <v>561</v>
      </c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287"/>
      <c r="T77" s="288"/>
      <c r="U77" s="288"/>
      <c r="V77" s="289"/>
      <c r="W77" s="289"/>
      <c r="X77" s="289"/>
      <c r="Y77" s="289"/>
      <c r="Z77" s="289"/>
      <c r="AA77" s="289"/>
      <c r="AB77" s="289"/>
      <c r="AC77" s="289"/>
      <c r="AD77" s="289"/>
      <c r="AE77" s="289"/>
      <c r="AF77" s="289"/>
      <c r="AG77" s="289"/>
      <c r="AH77" s="289"/>
      <c r="AI77" s="289"/>
      <c r="AJ77" s="289"/>
      <c r="AK77" s="289"/>
      <c r="AL77" s="289"/>
      <c r="AM77" s="289"/>
      <c r="AN77" s="289"/>
      <c r="AO77" s="289"/>
      <c r="AP77" s="289"/>
      <c r="AQ77" s="289"/>
      <c r="AR77" s="289"/>
      <c r="AS77" s="289"/>
      <c r="AT77" s="289"/>
      <c r="AU77" s="289"/>
      <c r="AV77" s="289"/>
      <c r="AW77" s="289"/>
      <c r="AX77" s="289"/>
      <c r="AY77" s="289"/>
      <c r="AZ77" s="289"/>
      <c r="BA77" s="289"/>
      <c r="BB77" s="289"/>
      <c r="BC77" s="289"/>
      <c r="BD77" s="289"/>
      <c r="BE77" s="289"/>
      <c r="BF77" s="289"/>
      <c r="BG77" s="289"/>
      <c r="BH77" s="289"/>
      <c r="BI77" s="289"/>
      <c r="BJ77" s="289"/>
      <c r="BK77" s="289"/>
      <c r="BL77" s="289"/>
      <c r="BM77" s="289"/>
      <c r="BN77" s="289"/>
      <c r="BO77" s="289"/>
    </row>
    <row r="78" spans="1:67" s="285" customFormat="1" ht="13.9" customHeight="1">
      <c r="B78" s="286" t="s">
        <v>562</v>
      </c>
      <c r="C78" s="199" t="s">
        <v>563</v>
      </c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287"/>
      <c r="T78" s="288"/>
      <c r="U78" s="288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  <c r="AI78" s="289"/>
      <c r="AJ78" s="289"/>
      <c r="AK78" s="289"/>
      <c r="AL78" s="289"/>
      <c r="AM78" s="289"/>
      <c r="AN78" s="289"/>
      <c r="AO78" s="289"/>
      <c r="AP78" s="289"/>
      <c r="AQ78" s="289"/>
      <c r="AR78" s="289"/>
      <c r="AS78" s="289"/>
      <c r="AT78" s="289"/>
      <c r="AU78" s="289"/>
      <c r="AV78" s="289"/>
      <c r="AW78" s="289"/>
      <c r="AX78" s="289"/>
      <c r="AY78" s="289"/>
      <c r="AZ78" s="289"/>
      <c r="BA78" s="289"/>
      <c r="BB78" s="289"/>
      <c r="BC78" s="289"/>
      <c r="BD78" s="289"/>
      <c r="BE78" s="289"/>
      <c r="BF78" s="289"/>
      <c r="BG78" s="289"/>
      <c r="BH78" s="289"/>
      <c r="BI78" s="289"/>
      <c r="BJ78" s="289"/>
      <c r="BK78" s="289"/>
      <c r="BL78" s="289"/>
      <c r="BM78" s="289"/>
      <c r="BN78" s="289"/>
      <c r="BO78" s="289"/>
    </row>
    <row r="79" spans="1:67" s="285" customFormat="1" ht="13.9" customHeight="1">
      <c r="B79" s="286" t="s">
        <v>564</v>
      </c>
      <c r="C79" s="199" t="s">
        <v>565</v>
      </c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287"/>
      <c r="T79" s="288"/>
      <c r="U79" s="288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9"/>
      <c r="AJ79" s="289"/>
      <c r="AK79" s="289"/>
      <c r="AL79" s="289"/>
      <c r="AM79" s="289"/>
      <c r="AN79" s="289"/>
      <c r="AO79" s="289"/>
      <c r="AP79" s="289"/>
      <c r="AQ79" s="289"/>
      <c r="AR79" s="289"/>
      <c r="AS79" s="289"/>
      <c r="AT79" s="289"/>
      <c r="AU79" s="289"/>
      <c r="AV79" s="289"/>
      <c r="AW79" s="289"/>
      <c r="AX79" s="289"/>
      <c r="AY79" s="289"/>
      <c r="AZ79" s="289"/>
      <c r="BA79" s="289"/>
      <c r="BB79" s="289"/>
      <c r="BC79" s="289"/>
      <c r="BD79" s="289"/>
      <c r="BE79" s="289"/>
      <c r="BF79" s="289"/>
      <c r="BG79" s="289"/>
      <c r="BH79" s="289"/>
      <c r="BI79" s="289"/>
      <c r="BJ79" s="289"/>
      <c r="BK79" s="289"/>
      <c r="BL79" s="289"/>
      <c r="BM79" s="289"/>
      <c r="BN79" s="289"/>
      <c r="BO79" s="289"/>
    </row>
    <row r="80" spans="1:67" s="285" customFormat="1" ht="13.9" customHeight="1">
      <c r="B80" s="286" t="s">
        <v>566</v>
      </c>
      <c r="C80" s="199" t="s">
        <v>567</v>
      </c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287"/>
      <c r="T80" s="288"/>
      <c r="U80" s="288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89"/>
      <c r="AL80" s="289"/>
      <c r="AM80" s="289"/>
      <c r="AN80" s="289"/>
      <c r="AO80" s="289"/>
      <c r="AP80" s="289"/>
      <c r="AQ80" s="289"/>
      <c r="AR80" s="289"/>
      <c r="AS80" s="289"/>
      <c r="AT80" s="289"/>
      <c r="AU80" s="289"/>
      <c r="AV80" s="289"/>
      <c r="AW80" s="289"/>
      <c r="AX80" s="289"/>
      <c r="AY80" s="289"/>
      <c r="AZ80" s="289"/>
      <c r="BA80" s="289"/>
      <c r="BB80" s="289"/>
      <c r="BC80" s="289"/>
      <c r="BD80" s="289"/>
      <c r="BE80" s="289"/>
      <c r="BF80" s="289"/>
      <c r="BG80" s="289"/>
      <c r="BH80" s="289"/>
      <c r="BI80" s="289"/>
      <c r="BJ80" s="289"/>
      <c r="BK80" s="289"/>
      <c r="BL80" s="289"/>
      <c r="BM80" s="289"/>
      <c r="BN80" s="289"/>
      <c r="BO80" s="289"/>
    </row>
    <row r="81" spans="2:67" s="285" customFormat="1" ht="13.9" customHeight="1">
      <c r="B81" s="286" t="s">
        <v>568</v>
      </c>
      <c r="C81" s="199" t="s">
        <v>569</v>
      </c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287"/>
      <c r="T81" s="288"/>
      <c r="U81" s="288"/>
      <c r="V81" s="289"/>
      <c r="W81" s="289"/>
      <c r="X81" s="289"/>
      <c r="Y81" s="289"/>
      <c r="Z81" s="289"/>
      <c r="AA81" s="289"/>
      <c r="AB81" s="289"/>
      <c r="AC81" s="289"/>
      <c r="AD81" s="289"/>
      <c r="AE81" s="289"/>
      <c r="AF81" s="289"/>
      <c r="AG81" s="289"/>
      <c r="AH81" s="289"/>
      <c r="AI81" s="289"/>
      <c r="AJ81" s="289"/>
      <c r="AK81" s="289"/>
      <c r="AL81" s="289"/>
      <c r="AM81" s="289"/>
      <c r="AN81" s="289"/>
      <c r="AO81" s="289"/>
      <c r="AP81" s="289"/>
      <c r="AQ81" s="289"/>
      <c r="AR81" s="289"/>
      <c r="AS81" s="289"/>
      <c r="AT81" s="289"/>
      <c r="AU81" s="289"/>
      <c r="AV81" s="289"/>
      <c r="AW81" s="289"/>
      <c r="AX81" s="289"/>
      <c r="AY81" s="289"/>
      <c r="AZ81" s="289"/>
      <c r="BA81" s="289"/>
      <c r="BB81" s="289"/>
      <c r="BC81" s="289"/>
      <c r="BD81" s="289"/>
      <c r="BE81" s="289"/>
      <c r="BF81" s="289"/>
      <c r="BG81" s="289"/>
      <c r="BH81" s="289"/>
      <c r="BI81" s="289"/>
      <c r="BJ81" s="289"/>
      <c r="BK81" s="289"/>
      <c r="BL81" s="289"/>
      <c r="BM81" s="289"/>
      <c r="BN81" s="289"/>
      <c r="BO81" s="289"/>
    </row>
    <row r="82" spans="2:67" s="285" customFormat="1" ht="13.9" customHeight="1">
      <c r="B82" s="286" t="s">
        <v>570</v>
      </c>
      <c r="C82" s="199" t="s">
        <v>571</v>
      </c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287"/>
      <c r="T82" s="288"/>
      <c r="U82" s="288"/>
      <c r="V82" s="289"/>
      <c r="W82" s="289"/>
      <c r="X82" s="289"/>
      <c r="Y82" s="289"/>
      <c r="Z82" s="289"/>
      <c r="AA82" s="289"/>
      <c r="AB82" s="289"/>
      <c r="AC82" s="289"/>
      <c r="AD82" s="289"/>
      <c r="AE82" s="289"/>
      <c r="AF82" s="289"/>
      <c r="AG82" s="289"/>
      <c r="AH82" s="289"/>
      <c r="AI82" s="289"/>
      <c r="AJ82" s="289"/>
      <c r="AK82" s="289"/>
      <c r="AL82" s="289"/>
      <c r="AM82" s="289"/>
      <c r="AN82" s="289"/>
      <c r="AO82" s="289"/>
      <c r="AP82" s="289"/>
      <c r="AQ82" s="289"/>
      <c r="AR82" s="289"/>
      <c r="AS82" s="289"/>
      <c r="AT82" s="289"/>
      <c r="AU82" s="289"/>
      <c r="AV82" s="289"/>
      <c r="AW82" s="289"/>
      <c r="AX82" s="289"/>
      <c r="AY82" s="289"/>
      <c r="AZ82" s="289"/>
      <c r="BA82" s="289"/>
      <c r="BB82" s="289"/>
      <c r="BC82" s="289"/>
      <c r="BD82" s="289"/>
      <c r="BE82" s="289"/>
      <c r="BF82" s="289"/>
      <c r="BG82" s="289"/>
      <c r="BH82" s="289"/>
      <c r="BI82" s="289"/>
      <c r="BJ82" s="289"/>
      <c r="BK82" s="289"/>
      <c r="BL82" s="289"/>
      <c r="BM82" s="289"/>
      <c r="BN82" s="289"/>
      <c r="BO82" s="289"/>
    </row>
    <row r="83" spans="2:67" s="285" customFormat="1" ht="13.9" customHeight="1">
      <c r="B83" s="286" t="s">
        <v>572</v>
      </c>
      <c r="C83" s="199" t="s">
        <v>573</v>
      </c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287"/>
      <c r="T83" s="288"/>
      <c r="U83" s="288"/>
      <c r="V83" s="289"/>
      <c r="W83" s="289"/>
      <c r="X83" s="289"/>
      <c r="Y83" s="289"/>
      <c r="Z83" s="289"/>
      <c r="AA83" s="289"/>
      <c r="AB83" s="289"/>
      <c r="AC83" s="289"/>
      <c r="AD83" s="289"/>
      <c r="AE83" s="289"/>
      <c r="AF83" s="289"/>
      <c r="AG83" s="289"/>
      <c r="AH83" s="289"/>
      <c r="AI83" s="289"/>
      <c r="AJ83" s="289"/>
      <c r="AK83" s="289"/>
      <c r="AL83" s="289"/>
      <c r="AM83" s="289"/>
      <c r="AN83" s="289"/>
      <c r="AO83" s="289"/>
      <c r="AP83" s="289"/>
      <c r="AQ83" s="289"/>
      <c r="AR83" s="289"/>
      <c r="AS83" s="289"/>
      <c r="AT83" s="289"/>
      <c r="AU83" s="289"/>
      <c r="AV83" s="289"/>
      <c r="AW83" s="289"/>
      <c r="AX83" s="289"/>
      <c r="AY83" s="289"/>
      <c r="AZ83" s="289"/>
      <c r="BA83" s="289"/>
      <c r="BB83" s="289"/>
      <c r="BC83" s="289"/>
      <c r="BD83" s="289"/>
      <c r="BE83" s="289"/>
      <c r="BF83" s="289"/>
      <c r="BG83" s="289"/>
      <c r="BH83" s="289"/>
      <c r="BI83" s="289"/>
      <c r="BJ83" s="289"/>
      <c r="BK83" s="289"/>
      <c r="BL83" s="289"/>
      <c r="BM83" s="289"/>
      <c r="BN83" s="289"/>
      <c r="BO83" s="289"/>
    </row>
    <row r="84" spans="2:67" s="285" customFormat="1" ht="13.9" customHeight="1">
      <c r="B84" s="286" t="s">
        <v>574</v>
      </c>
      <c r="C84" s="199" t="s">
        <v>575</v>
      </c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287"/>
      <c r="T84" s="288"/>
      <c r="U84" s="288"/>
      <c r="V84" s="289"/>
      <c r="W84" s="289"/>
      <c r="X84" s="289"/>
      <c r="Y84" s="289"/>
      <c r="Z84" s="289"/>
      <c r="AA84" s="289"/>
      <c r="AB84" s="289"/>
      <c r="AC84" s="289"/>
      <c r="AD84" s="289"/>
      <c r="AE84" s="289"/>
      <c r="AF84" s="289"/>
      <c r="AG84" s="289"/>
      <c r="AH84" s="289"/>
      <c r="AI84" s="289"/>
      <c r="AJ84" s="289"/>
      <c r="AK84" s="289"/>
      <c r="AL84" s="289"/>
      <c r="AM84" s="289"/>
      <c r="AN84" s="289"/>
      <c r="AO84" s="289"/>
      <c r="AP84" s="289"/>
      <c r="AQ84" s="289"/>
      <c r="AR84" s="289"/>
      <c r="AS84" s="289"/>
      <c r="AT84" s="289"/>
      <c r="AU84" s="289"/>
      <c r="AV84" s="289"/>
      <c r="AW84" s="289"/>
      <c r="AX84" s="289"/>
      <c r="AY84" s="289"/>
      <c r="AZ84" s="289"/>
      <c r="BA84" s="289"/>
      <c r="BB84" s="289"/>
      <c r="BC84" s="289"/>
      <c r="BD84" s="289"/>
      <c r="BE84" s="289"/>
      <c r="BF84" s="289"/>
      <c r="BG84" s="289"/>
      <c r="BH84" s="289"/>
      <c r="BI84" s="289"/>
      <c r="BJ84" s="289"/>
      <c r="BK84" s="289"/>
      <c r="BL84" s="289"/>
      <c r="BM84" s="289"/>
      <c r="BN84" s="289"/>
      <c r="BO84" s="289"/>
    </row>
    <row r="85" spans="2:67" s="285" customFormat="1" ht="13.9" customHeight="1">
      <c r="B85" s="286" t="s">
        <v>576</v>
      </c>
      <c r="C85" s="199" t="s">
        <v>577</v>
      </c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287"/>
      <c r="T85" s="288"/>
      <c r="U85" s="288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289"/>
      <c r="AL85" s="289"/>
      <c r="AM85" s="289"/>
      <c r="AN85" s="289"/>
      <c r="AO85" s="289"/>
      <c r="AP85" s="289"/>
      <c r="AQ85" s="289"/>
      <c r="AR85" s="289"/>
      <c r="AS85" s="289"/>
      <c r="AT85" s="289"/>
      <c r="AU85" s="289"/>
      <c r="AV85" s="289"/>
      <c r="AW85" s="289"/>
      <c r="AX85" s="289"/>
      <c r="AY85" s="289"/>
      <c r="AZ85" s="289"/>
      <c r="BA85" s="289"/>
      <c r="BB85" s="289"/>
      <c r="BC85" s="289"/>
      <c r="BD85" s="289"/>
      <c r="BE85" s="289"/>
      <c r="BF85" s="289"/>
      <c r="BG85" s="289"/>
      <c r="BH85" s="289"/>
      <c r="BI85" s="289"/>
      <c r="BJ85" s="289"/>
      <c r="BK85" s="289"/>
      <c r="BL85" s="289"/>
      <c r="BM85" s="289"/>
      <c r="BN85" s="289"/>
      <c r="BO85" s="289"/>
    </row>
    <row r="86" spans="2:67" s="285" customFormat="1" ht="13.9" customHeight="1">
      <c r="B86" s="286" t="s">
        <v>578</v>
      </c>
      <c r="C86" s="199" t="s">
        <v>579</v>
      </c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287"/>
      <c r="T86" s="288"/>
      <c r="U86" s="288"/>
      <c r="V86" s="289"/>
      <c r="W86" s="289"/>
      <c r="X86" s="289"/>
      <c r="Y86" s="289"/>
      <c r="Z86" s="289"/>
      <c r="AA86" s="289"/>
      <c r="AB86" s="289"/>
      <c r="AC86" s="289"/>
      <c r="AD86" s="289"/>
      <c r="AE86" s="289"/>
      <c r="AF86" s="289"/>
      <c r="AG86" s="289"/>
      <c r="AH86" s="289"/>
      <c r="AI86" s="289"/>
      <c r="AJ86" s="289"/>
      <c r="AK86" s="289"/>
      <c r="AL86" s="289"/>
      <c r="AM86" s="289"/>
      <c r="AN86" s="289"/>
      <c r="AO86" s="289"/>
      <c r="AP86" s="289"/>
      <c r="AQ86" s="289"/>
      <c r="AR86" s="289"/>
      <c r="AS86" s="289"/>
      <c r="AT86" s="289"/>
      <c r="AU86" s="289"/>
      <c r="AV86" s="289"/>
      <c r="AW86" s="289"/>
      <c r="AX86" s="289"/>
      <c r="AY86" s="289"/>
      <c r="AZ86" s="289"/>
      <c r="BA86" s="289"/>
      <c r="BB86" s="289"/>
      <c r="BC86" s="289"/>
      <c r="BD86" s="289"/>
      <c r="BE86" s="289"/>
      <c r="BF86" s="289"/>
      <c r="BG86" s="289"/>
      <c r="BH86" s="289"/>
      <c r="BI86" s="289"/>
      <c r="BJ86" s="289"/>
      <c r="BK86" s="289"/>
      <c r="BL86" s="289"/>
      <c r="BM86" s="289"/>
      <c r="BN86" s="289"/>
      <c r="BO86" s="289"/>
    </row>
    <row r="87" spans="2:67" s="285" customFormat="1" ht="13.9" customHeight="1">
      <c r="B87" s="286" t="s">
        <v>580</v>
      </c>
      <c r="C87" s="199" t="s">
        <v>581</v>
      </c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287"/>
      <c r="T87" s="288"/>
      <c r="U87" s="288"/>
      <c r="V87" s="289"/>
      <c r="W87" s="289"/>
      <c r="X87" s="289"/>
      <c r="Y87" s="289"/>
      <c r="Z87" s="289"/>
      <c r="AA87" s="289"/>
      <c r="AB87" s="289"/>
      <c r="AC87" s="289"/>
      <c r="AD87" s="289"/>
      <c r="AE87" s="289"/>
      <c r="AF87" s="289"/>
      <c r="AG87" s="289"/>
      <c r="AH87" s="289"/>
      <c r="AI87" s="289"/>
      <c r="AJ87" s="289"/>
      <c r="AK87" s="289"/>
      <c r="AL87" s="289"/>
      <c r="AM87" s="289"/>
      <c r="AN87" s="289"/>
      <c r="AO87" s="289"/>
      <c r="AP87" s="289"/>
      <c r="AQ87" s="289"/>
      <c r="AR87" s="289"/>
      <c r="AS87" s="289"/>
      <c r="AT87" s="289"/>
      <c r="AU87" s="289"/>
      <c r="AV87" s="289"/>
      <c r="AW87" s="289"/>
      <c r="AX87" s="289"/>
      <c r="AY87" s="289"/>
      <c r="AZ87" s="289"/>
      <c r="BA87" s="289"/>
      <c r="BB87" s="289"/>
      <c r="BC87" s="289"/>
      <c r="BD87" s="289"/>
      <c r="BE87" s="289"/>
      <c r="BF87" s="289"/>
      <c r="BG87" s="289"/>
      <c r="BH87" s="289"/>
      <c r="BI87" s="289"/>
      <c r="BJ87" s="289"/>
      <c r="BK87" s="289"/>
      <c r="BL87" s="289"/>
      <c r="BM87" s="289"/>
      <c r="BN87" s="289"/>
      <c r="BO87" s="289"/>
    </row>
    <row r="88" spans="2:67" s="285" customFormat="1" ht="13.9" customHeight="1">
      <c r="B88" s="286" t="s">
        <v>582</v>
      </c>
      <c r="C88" s="199" t="s">
        <v>583</v>
      </c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287"/>
      <c r="T88" s="288"/>
      <c r="U88" s="288"/>
      <c r="V88" s="289"/>
      <c r="W88" s="289"/>
      <c r="X88" s="289"/>
      <c r="Y88" s="289"/>
      <c r="Z88" s="289"/>
      <c r="AA88" s="289"/>
      <c r="AB88" s="289"/>
      <c r="AC88" s="289"/>
      <c r="AD88" s="289"/>
      <c r="AE88" s="289"/>
      <c r="AF88" s="289"/>
      <c r="AG88" s="289"/>
      <c r="AH88" s="289"/>
      <c r="AI88" s="289"/>
      <c r="AJ88" s="289"/>
      <c r="AK88" s="289"/>
      <c r="AL88" s="289"/>
      <c r="AM88" s="289"/>
      <c r="AN88" s="289"/>
      <c r="AO88" s="289"/>
      <c r="AP88" s="289"/>
      <c r="AQ88" s="289"/>
      <c r="AR88" s="289"/>
      <c r="AS88" s="289"/>
      <c r="AT88" s="289"/>
      <c r="AU88" s="289"/>
      <c r="AV88" s="289"/>
      <c r="AW88" s="289"/>
      <c r="AX88" s="289"/>
      <c r="AY88" s="289"/>
      <c r="AZ88" s="289"/>
      <c r="BA88" s="289"/>
      <c r="BB88" s="289"/>
      <c r="BC88" s="289"/>
      <c r="BD88" s="289"/>
      <c r="BE88" s="289"/>
      <c r="BF88" s="289"/>
      <c r="BG88" s="289"/>
      <c r="BH88" s="289"/>
      <c r="BI88" s="289"/>
      <c r="BJ88" s="289"/>
      <c r="BK88" s="289"/>
      <c r="BL88" s="289"/>
      <c r="BM88" s="289"/>
      <c r="BN88" s="289"/>
      <c r="BO88" s="289"/>
    </row>
    <row r="89" spans="2:67" s="285" customFormat="1" ht="13.9" customHeight="1">
      <c r="B89" s="286" t="s">
        <v>584</v>
      </c>
      <c r="C89" s="199" t="s">
        <v>585</v>
      </c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287"/>
      <c r="T89" s="288"/>
      <c r="U89" s="288"/>
      <c r="V89" s="289"/>
      <c r="W89" s="289"/>
      <c r="X89" s="289"/>
      <c r="Y89" s="289"/>
      <c r="Z89" s="289"/>
      <c r="AA89" s="289"/>
      <c r="AB89" s="289"/>
      <c r="AC89" s="289"/>
      <c r="AD89" s="289"/>
      <c r="AE89" s="289"/>
      <c r="AF89" s="289"/>
      <c r="AG89" s="289"/>
      <c r="AH89" s="289"/>
      <c r="AI89" s="289"/>
      <c r="AJ89" s="289"/>
      <c r="AK89" s="289"/>
      <c r="AL89" s="289"/>
      <c r="AM89" s="289"/>
      <c r="AN89" s="289"/>
      <c r="AO89" s="289"/>
      <c r="AP89" s="289"/>
      <c r="AQ89" s="289"/>
      <c r="AR89" s="289"/>
      <c r="AS89" s="289"/>
      <c r="AT89" s="289"/>
      <c r="AU89" s="289"/>
      <c r="AV89" s="289"/>
      <c r="AW89" s="289"/>
      <c r="AX89" s="289"/>
      <c r="AY89" s="289"/>
      <c r="AZ89" s="289"/>
      <c r="BA89" s="289"/>
      <c r="BB89" s="289"/>
      <c r="BC89" s="289"/>
      <c r="BD89" s="289"/>
      <c r="BE89" s="289"/>
      <c r="BF89" s="289"/>
      <c r="BG89" s="289"/>
      <c r="BH89" s="289"/>
      <c r="BI89" s="289"/>
      <c r="BJ89" s="289"/>
      <c r="BK89" s="289"/>
      <c r="BL89" s="289"/>
      <c r="BM89" s="289"/>
      <c r="BN89" s="289"/>
      <c r="BO89" s="289"/>
    </row>
    <row r="90" spans="2:67" s="285" customFormat="1" ht="13.9" customHeight="1">
      <c r="B90" s="286" t="s">
        <v>586</v>
      </c>
      <c r="C90" s="199" t="s">
        <v>587</v>
      </c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287"/>
      <c r="T90" s="288"/>
      <c r="U90" s="288"/>
      <c r="V90" s="289"/>
      <c r="W90" s="289"/>
      <c r="X90" s="289"/>
      <c r="Y90" s="289"/>
      <c r="Z90" s="289"/>
      <c r="AA90" s="289"/>
      <c r="AB90" s="289"/>
      <c r="AC90" s="289"/>
      <c r="AD90" s="289"/>
      <c r="AE90" s="289"/>
      <c r="AF90" s="289"/>
      <c r="AG90" s="289"/>
      <c r="AH90" s="289"/>
      <c r="AI90" s="289"/>
      <c r="AJ90" s="289"/>
      <c r="AK90" s="289"/>
      <c r="AL90" s="289"/>
      <c r="AM90" s="289"/>
      <c r="AN90" s="289"/>
      <c r="AO90" s="289"/>
      <c r="AP90" s="289"/>
      <c r="AQ90" s="289"/>
      <c r="AR90" s="289"/>
      <c r="AS90" s="289"/>
      <c r="AT90" s="289"/>
      <c r="AU90" s="289"/>
      <c r="AV90" s="289"/>
      <c r="AW90" s="289"/>
      <c r="AX90" s="289"/>
      <c r="AY90" s="289"/>
      <c r="AZ90" s="289"/>
      <c r="BA90" s="289"/>
      <c r="BB90" s="289"/>
      <c r="BC90" s="289"/>
      <c r="BD90" s="289"/>
      <c r="BE90" s="289"/>
      <c r="BF90" s="289"/>
      <c r="BG90" s="289"/>
      <c r="BH90" s="289"/>
      <c r="BI90" s="289"/>
      <c r="BJ90" s="289"/>
      <c r="BK90" s="289"/>
      <c r="BL90" s="289"/>
      <c r="BM90" s="289"/>
      <c r="BN90" s="289"/>
      <c r="BO90" s="289"/>
    </row>
    <row r="91" spans="2:67">
      <c r="B91" s="192"/>
      <c r="C91" s="199" t="s">
        <v>25</v>
      </c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T91" s="233"/>
      <c r="U91" s="233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  <c r="BD91" s="196"/>
      <c r="BE91" s="196"/>
      <c r="BF91" s="196"/>
      <c r="BG91" s="196"/>
      <c r="BH91" s="196"/>
      <c r="BI91" s="196"/>
      <c r="BJ91" s="196"/>
      <c r="BK91" s="196"/>
      <c r="BL91" s="196"/>
      <c r="BM91" s="196"/>
      <c r="BN91" s="196"/>
      <c r="BO91" s="196"/>
    </row>
    <row r="92" spans="2:67" ht="18" customHeight="1" thickBot="1">
      <c r="B92" s="192"/>
      <c r="C92" s="199" t="s">
        <v>26</v>
      </c>
      <c r="D92" s="199"/>
      <c r="E92" s="1000" t="s">
        <v>447</v>
      </c>
      <c r="F92" s="1000"/>
      <c r="G92" s="1000"/>
      <c r="H92" s="1000"/>
      <c r="I92" s="1000"/>
      <c r="J92" s="1000"/>
      <c r="K92" s="1000"/>
      <c r="L92" s="1000"/>
      <c r="M92" s="1000"/>
      <c r="N92" s="1000"/>
      <c r="O92" s="1000"/>
      <c r="P92" s="1000"/>
      <c r="Q92" s="1000"/>
      <c r="R92" s="1000"/>
      <c r="S92" s="202"/>
      <c r="T92" s="233"/>
      <c r="U92" s="233"/>
      <c r="V92" s="203"/>
      <c r="W92" s="203"/>
      <c r="X92" s="203"/>
      <c r="Y92" s="204" t="str">
        <f>C93</f>
        <v>Kierunek: Socjologia grup dyspozycyjnych, studia II stopnia</v>
      </c>
      <c r="Z92" s="204"/>
      <c r="AA92" s="204"/>
      <c r="AB92" s="204" t="s">
        <v>588</v>
      </c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  <c r="BC92" s="196"/>
      <c r="BD92" s="196"/>
      <c r="BE92" s="196"/>
      <c r="BF92" s="196"/>
      <c r="BG92" s="196"/>
      <c r="BH92" s="196"/>
      <c r="BI92" s="196"/>
      <c r="BJ92" s="196"/>
      <c r="BK92" s="196"/>
      <c r="BL92" s="196"/>
      <c r="BM92" s="196"/>
      <c r="BN92" s="196"/>
      <c r="BO92" s="196"/>
    </row>
    <row r="93" spans="2:67" ht="18.75" customHeight="1" thickBot="1">
      <c r="B93" s="192"/>
      <c r="C93" s="199" t="s">
        <v>449</v>
      </c>
      <c r="D93" s="199"/>
      <c r="E93" s="1001" t="s">
        <v>450</v>
      </c>
      <c r="F93" s="1001"/>
      <c r="G93" s="1001"/>
      <c r="H93" s="1001"/>
      <c r="I93" s="1001"/>
      <c r="J93" s="1001"/>
      <c r="K93" s="1001"/>
      <c r="L93" s="1001"/>
      <c r="M93" s="1001"/>
      <c r="N93" s="1001"/>
      <c r="O93" s="1001"/>
      <c r="P93" s="1001"/>
      <c r="Q93" s="1001"/>
      <c r="R93" s="1001"/>
      <c r="S93" s="290"/>
      <c r="T93" s="233"/>
      <c r="U93" s="233"/>
      <c r="V93" s="206"/>
      <c r="W93" s="206"/>
      <c r="X93" s="291"/>
      <c r="Y93" s="207" t="s">
        <v>451</v>
      </c>
      <c r="Z93" s="1002" t="s">
        <v>452</v>
      </c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3"/>
      <c r="AK93" s="1003"/>
      <c r="AL93" s="1003"/>
      <c r="AM93" s="1003"/>
      <c r="AN93" s="1003"/>
      <c r="AO93" s="1003"/>
      <c r="AP93" s="1003"/>
      <c r="AQ93" s="1003"/>
      <c r="AR93" s="1003"/>
      <c r="AS93" s="1003"/>
      <c r="AT93" s="1003"/>
      <c r="AU93" s="1003"/>
      <c r="AV93" s="1003"/>
      <c r="AW93" s="1003"/>
      <c r="AX93" s="1003"/>
      <c r="AY93" s="1003"/>
      <c r="AZ93" s="1003"/>
      <c r="BA93" s="1003"/>
      <c r="BB93" s="1003"/>
      <c r="BC93" s="1003"/>
      <c r="BD93" s="1003"/>
      <c r="BE93" s="1003"/>
      <c r="BF93" s="1004"/>
      <c r="BG93" s="1002" t="s">
        <v>453</v>
      </c>
      <c r="BH93" s="1003"/>
      <c r="BI93" s="1003"/>
      <c r="BJ93" s="1003"/>
      <c r="BK93" s="1004"/>
      <c r="BL93" s="1002" t="s">
        <v>454</v>
      </c>
      <c r="BM93" s="1003"/>
      <c r="BN93" s="1003"/>
      <c r="BO93" s="1004"/>
    </row>
    <row r="94" spans="2:67" ht="15" customHeight="1" thickBot="1">
      <c r="B94" s="991" t="s">
        <v>94</v>
      </c>
      <c r="C94" s="994" t="s">
        <v>95</v>
      </c>
      <c r="D94" s="997" t="s">
        <v>455</v>
      </c>
      <c r="E94" s="975" t="s">
        <v>28</v>
      </c>
      <c r="F94" s="977"/>
      <c r="G94" s="975" t="s">
        <v>93</v>
      </c>
      <c r="H94" s="976"/>
      <c r="I94" s="976"/>
      <c r="J94" s="976"/>
      <c r="K94" s="976"/>
      <c r="L94" s="976"/>
      <c r="M94" s="976"/>
      <c r="N94" s="976"/>
      <c r="O94" s="977"/>
      <c r="P94" s="975" t="s">
        <v>92</v>
      </c>
      <c r="Q94" s="976"/>
      <c r="R94" s="977"/>
      <c r="T94" s="984" t="s">
        <v>456</v>
      </c>
      <c r="U94" s="985" t="s">
        <v>457</v>
      </c>
      <c r="V94" s="985" t="s">
        <v>458</v>
      </c>
      <c r="W94" s="985" t="s">
        <v>459</v>
      </c>
      <c r="X94" s="292"/>
      <c r="Y94" s="988" t="s">
        <v>460</v>
      </c>
      <c r="Z94" s="969" t="s">
        <v>461</v>
      </c>
      <c r="AA94" s="969" t="s">
        <v>462</v>
      </c>
      <c r="AB94" s="969" t="s">
        <v>463</v>
      </c>
      <c r="AC94" s="969" t="s">
        <v>464</v>
      </c>
      <c r="AD94" s="969" t="s">
        <v>465</v>
      </c>
      <c r="AE94" s="969" t="s">
        <v>466</v>
      </c>
      <c r="AF94" s="969" t="s">
        <v>467</v>
      </c>
      <c r="AG94" s="969" t="s">
        <v>468</v>
      </c>
      <c r="AH94" s="969" t="s">
        <v>469</v>
      </c>
      <c r="AI94" s="969" t="s">
        <v>470</v>
      </c>
      <c r="AJ94" s="969" t="s">
        <v>471</v>
      </c>
      <c r="AK94" s="969" t="s">
        <v>472</v>
      </c>
      <c r="AL94" s="969" t="s">
        <v>473</v>
      </c>
      <c r="AM94" s="966" t="s">
        <v>474</v>
      </c>
      <c r="AN94" s="966" t="s">
        <v>475</v>
      </c>
      <c r="AO94" s="966" t="s">
        <v>476</v>
      </c>
      <c r="AP94" s="966" t="s">
        <v>477</v>
      </c>
      <c r="AQ94" s="966" t="s">
        <v>478</v>
      </c>
      <c r="AR94" s="966" t="s">
        <v>479</v>
      </c>
      <c r="AS94" s="966" t="s">
        <v>480</v>
      </c>
      <c r="AT94" s="966" t="s">
        <v>481</v>
      </c>
      <c r="AU94" s="966" t="s">
        <v>482</v>
      </c>
      <c r="AV94" s="966" t="s">
        <v>483</v>
      </c>
      <c r="AW94" s="966" t="s">
        <v>484</v>
      </c>
      <c r="AX94" s="966" t="s">
        <v>485</v>
      </c>
      <c r="AY94" s="969" t="s">
        <v>486</v>
      </c>
      <c r="AZ94" s="969" t="s">
        <v>487</v>
      </c>
      <c r="BA94" s="969" t="s">
        <v>488</v>
      </c>
      <c r="BB94" s="969" t="s">
        <v>489</v>
      </c>
      <c r="BC94" s="969" t="s">
        <v>490</v>
      </c>
      <c r="BD94" s="969" t="s">
        <v>491</v>
      </c>
      <c r="BE94" s="969" t="s">
        <v>492</v>
      </c>
      <c r="BF94" s="969" t="s">
        <v>493</v>
      </c>
      <c r="BG94" s="966" t="s">
        <v>7</v>
      </c>
      <c r="BH94" s="966" t="s">
        <v>9</v>
      </c>
      <c r="BI94" s="966" t="s">
        <v>10</v>
      </c>
      <c r="BJ94" s="966" t="s">
        <v>11</v>
      </c>
      <c r="BK94" s="966" t="s">
        <v>12</v>
      </c>
      <c r="BL94" s="966" t="s">
        <v>494</v>
      </c>
      <c r="BM94" s="966" t="s">
        <v>495</v>
      </c>
      <c r="BN94" s="972" t="s">
        <v>496</v>
      </c>
      <c r="BO94" s="966" t="s">
        <v>497</v>
      </c>
    </row>
    <row r="95" spans="2:67" ht="15" customHeight="1" thickBot="1">
      <c r="B95" s="992"/>
      <c r="C95" s="995"/>
      <c r="D95" s="998"/>
      <c r="E95" s="978"/>
      <c r="F95" s="980"/>
      <c r="G95" s="978"/>
      <c r="H95" s="979"/>
      <c r="I95" s="979"/>
      <c r="J95" s="979"/>
      <c r="K95" s="979"/>
      <c r="L95" s="979"/>
      <c r="M95" s="979"/>
      <c r="N95" s="979"/>
      <c r="O95" s="980"/>
      <c r="P95" s="978"/>
      <c r="Q95" s="979"/>
      <c r="R95" s="980"/>
      <c r="T95" s="984"/>
      <c r="U95" s="986"/>
      <c r="V95" s="986"/>
      <c r="W95" s="986"/>
      <c r="X95" s="292"/>
      <c r="Y95" s="989"/>
      <c r="Z95" s="970"/>
      <c r="AA95" s="970"/>
      <c r="AB95" s="970"/>
      <c r="AC95" s="970"/>
      <c r="AD95" s="970"/>
      <c r="AE95" s="970"/>
      <c r="AF95" s="970"/>
      <c r="AG95" s="970"/>
      <c r="AH95" s="970"/>
      <c r="AI95" s="970"/>
      <c r="AJ95" s="970"/>
      <c r="AK95" s="970"/>
      <c r="AL95" s="970"/>
      <c r="AM95" s="967"/>
      <c r="AN95" s="967"/>
      <c r="AO95" s="967"/>
      <c r="AP95" s="967"/>
      <c r="AQ95" s="967"/>
      <c r="AR95" s="967"/>
      <c r="AS95" s="967"/>
      <c r="AT95" s="967"/>
      <c r="AU95" s="967"/>
      <c r="AV95" s="967"/>
      <c r="AW95" s="967"/>
      <c r="AX95" s="967"/>
      <c r="AY95" s="970"/>
      <c r="AZ95" s="970"/>
      <c r="BA95" s="970"/>
      <c r="BB95" s="970"/>
      <c r="BC95" s="970"/>
      <c r="BD95" s="970"/>
      <c r="BE95" s="970"/>
      <c r="BF95" s="970"/>
      <c r="BG95" s="967"/>
      <c r="BH95" s="967"/>
      <c r="BI95" s="967"/>
      <c r="BJ95" s="967"/>
      <c r="BK95" s="967"/>
      <c r="BL95" s="967"/>
      <c r="BM95" s="967"/>
      <c r="BN95" s="973"/>
      <c r="BO95" s="967"/>
    </row>
    <row r="96" spans="2:67" ht="15" customHeight="1" thickBot="1">
      <c r="B96" s="992"/>
      <c r="C96" s="995"/>
      <c r="D96" s="998"/>
      <c r="E96" s="981"/>
      <c r="F96" s="983"/>
      <c r="G96" s="981"/>
      <c r="H96" s="982"/>
      <c r="I96" s="982"/>
      <c r="J96" s="982"/>
      <c r="K96" s="982"/>
      <c r="L96" s="982"/>
      <c r="M96" s="982"/>
      <c r="N96" s="982"/>
      <c r="O96" s="983"/>
      <c r="P96" s="981"/>
      <c r="Q96" s="982"/>
      <c r="R96" s="983"/>
      <c r="T96" s="984"/>
      <c r="U96" s="986"/>
      <c r="V96" s="986"/>
      <c r="W96" s="986"/>
      <c r="X96" s="292"/>
      <c r="Y96" s="989"/>
      <c r="Z96" s="970"/>
      <c r="AA96" s="970"/>
      <c r="AB96" s="970"/>
      <c r="AC96" s="970"/>
      <c r="AD96" s="970"/>
      <c r="AE96" s="970"/>
      <c r="AF96" s="970"/>
      <c r="AG96" s="970"/>
      <c r="AH96" s="970"/>
      <c r="AI96" s="970"/>
      <c r="AJ96" s="970"/>
      <c r="AK96" s="970"/>
      <c r="AL96" s="970"/>
      <c r="AM96" s="967"/>
      <c r="AN96" s="967"/>
      <c r="AO96" s="967"/>
      <c r="AP96" s="967"/>
      <c r="AQ96" s="967"/>
      <c r="AR96" s="967"/>
      <c r="AS96" s="967"/>
      <c r="AT96" s="967"/>
      <c r="AU96" s="967"/>
      <c r="AV96" s="967"/>
      <c r="AW96" s="967"/>
      <c r="AX96" s="967"/>
      <c r="AY96" s="970"/>
      <c r="AZ96" s="970"/>
      <c r="BA96" s="970"/>
      <c r="BB96" s="970"/>
      <c r="BC96" s="970"/>
      <c r="BD96" s="970"/>
      <c r="BE96" s="970"/>
      <c r="BF96" s="970"/>
      <c r="BG96" s="967"/>
      <c r="BH96" s="967"/>
      <c r="BI96" s="967"/>
      <c r="BJ96" s="967"/>
      <c r="BK96" s="967"/>
      <c r="BL96" s="967"/>
      <c r="BM96" s="967"/>
      <c r="BN96" s="973"/>
      <c r="BO96" s="967"/>
    </row>
    <row r="97" spans="2:67" ht="15" customHeight="1" thickBot="1">
      <c r="B97" s="992"/>
      <c r="C97" s="995"/>
      <c r="D97" s="998"/>
      <c r="E97" s="950" t="s">
        <v>16</v>
      </c>
      <c r="F97" s="950" t="s">
        <v>17</v>
      </c>
      <c r="G97" s="950" t="s">
        <v>2</v>
      </c>
      <c r="H97" s="959" t="s">
        <v>90</v>
      </c>
      <c r="I97" s="960"/>
      <c r="J97" s="960"/>
      <c r="K97" s="960"/>
      <c r="L97" s="961"/>
      <c r="M97" s="962" t="s">
        <v>91</v>
      </c>
      <c r="N97" s="945"/>
      <c r="O97" s="946"/>
      <c r="P97" s="950" t="s">
        <v>3</v>
      </c>
      <c r="Q97" s="950" t="s">
        <v>4</v>
      </c>
      <c r="R97" s="950" t="s">
        <v>5</v>
      </c>
      <c r="T97" s="984"/>
      <c r="U97" s="986"/>
      <c r="V97" s="986"/>
      <c r="W97" s="986"/>
      <c r="X97" s="293"/>
      <c r="Y97" s="990"/>
      <c r="Z97" s="970"/>
      <c r="AA97" s="970"/>
      <c r="AB97" s="970"/>
      <c r="AC97" s="970"/>
      <c r="AD97" s="970"/>
      <c r="AE97" s="970"/>
      <c r="AF97" s="970"/>
      <c r="AG97" s="970"/>
      <c r="AH97" s="970"/>
      <c r="AI97" s="970"/>
      <c r="AJ97" s="970"/>
      <c r="AK97" s="970"/>
      <c r="AL97" s="970"/>
      <c r="AM97" s="967"/>
      <c r="AN97" s="967"/>
      <c r="AO97" s="967"/>
      <c r="AP97" s="967"/>
      <c r="AQ97" s="967"/>
      <c r="AR97" s="967"/>
      <c r="AS97" s="967"/>
      <c r="AT97" s="967"/>
      <c r="AU97" s="967"/>
      <c r="AV97" s="967"/>
      <c r="AW97" s="967"/>
      <c r="AX97" s="967"/>
      <c r="AY97" s="970"/>
      <c r="AZ97" s="970"/>
      <c r="BA97" s="970"/>
      <c r="BB97" s="970"/>
      <c r="BC97" s="970"/>
      <c r="BD97" s="970"/>
      <c r="BE97" s="970"/>
      <c r="BF97" s="970"/>
      <c r="BG97" s="967"/>
      <c r="BH97" s="967"/>
      <c r="BI97" s="967"/>
      <c r="BJ97" s="967"/>
      <c r="BK97" s="967"/>
      <c r="BL97" s="967"/>
      <c r="BM97" s="967"/>
      <c r="BN97" s="973"/>
      <c r="BO97" s="967"/>
    </row>
    <row r="98" spans="2:67" ht="15" customHeight="1" thickBot="1">
      <c r="B98" s="992"/>
      <c r="C98" s="995"/>
      <c r="D98" s="998"/>
      <c r="E98" s="951"/>
      <c r="F98" s="951"/>
      <c r="G98" s="951"/>
      <c r="H98" s="963" t="s">
        <v>7</v>
      </c>
      <c r="I98" s="963" t="s">
        <v>9</v>
      </c>
      <c r="J98" s="963" t="s">
        <v>10</v>
      </c>
      <c r="K98" s="963" t="s">
        <v>11</v>
      </c>
      <c r="L98" s="947" t="s">
        <v>12</v>
      </c>
      <c r="M98" s="950" t="s">
        <v>3</v>
      </c>
      <c r="N98" s="950" t="s">
        <v>4</v>
      </c>
      <c r="O98" s="950" t="s">
        <v>5</v>
      </c>
      <c r="P98" s="951"/>
      <c r="Q98" s="951"/>
      <c r="R98" s="951"/>
      <c r="T98" s="984"/>
      <c r="U98" s="986"/>
      <c r="V98" s="986"/>
      <c r="W98" s="986"/>
      <c r="X98" s="294"/>
      <c r="Y98" s="988" t="s">
        <v>498</v>
      </c>
      <c r="Z98" s="970"/>
      <c r="AA98" s="970"/>
      <c r="AB98" s="970"/>
      <c r="AC98" s="970"/>
      <c r="AD98" s="970"/>
      <c r="AE98" s="970"/>
      <c r="AF98" s="970"/>
      <c r="AG98" s="970"/>
      <c r="AH98" s="970"/>
      <c r="AI98" s="970"/>
      <c r="AJ98" s="970"/>
      <c r="AK98" s="970"/>
      <c r="AL98" s="970"/>
      <c r="AM98" s="967"/>
      <c r="AN98" s="967"/>
      <c r="AO98" s="967"/>
      <c r="AP98" s="967"/>
      <c r="AQ98" s="967"/>
      <c r="AR98" s="967"/>
      <c r="AS98" s="967"/>
      <c r="AT98" s="967"/>
      <c r="AU98" s="967"/>
      <c r="AV98" s="967"/>
      <c r="AW98" s="967"/>
      <c r="AX98" s="967"/>
      <c r="AY98" s="970"/>
      <c r="AZ98" s="970"/>
      <c r="BA98" s="970"/>
      <c r="BB98" s="970"/>
      <c r="BC98" s="970"/>
      <c r="BD98" s="970"/>
      <c r="BE98" s="970"/>
      <c r="BF98" s="970"/>
      <c r="BG98" s="967"/>
      <c r="BH98" s="967"/>
      <c r="BI98" s="967"/>
      <c r="BJ98" s="967"/>
      <c r="BK98" s="967"/>
      <c r="BL98" s="967"/>
      <c r="BM98" s="967"/>
      <c r="BN98" s="973"/>
      <c r="BO98" s="967"/>
    </row>
    <row r="99" spans="2:67" ht="15" customHeight="1" thickBot="1">
      <c r="B99" s="992"/>
      <c r="C99" s="995"/>
      <c r="D99" s="998"/>
      <c r="E99" s="951"/>
      <c r="F99" s="951"/>
      <c r="G99" s="951"/>
      <c r="H99" s="964"/>
      <c r="I99" s="964"/>
      <c r="J99" s="964"/>
      <c r="K99" s="964"/>
      <c r="L99" s="948"/>
      <c r="M99" s="951"/>
      <c r="N99" s="951"/>
      <c r="O99" s="951"/>
      <c r="P99" s="951"/>
      <c r="Q99" s="951"/>
      <c r="R99" s="951"/>
      <c r="T99" s="984"/>
      <c r="U99" s="986"/>
      <c r="V99" s="986"/>
      <c r="W99" s="986"/>
      <c r="X99" s="294"/>
      <c r="Y99" s="989"/>
      <c r="Z99" s="970"/>
      <c r="AA99" s="970"/>
      <c r="AB99" s="970"/>
      <c r="AC99" s="970"/>
      <c r="AD99" s="970"/>
      <c r="AE99" s="970"/>
      <c r="AF99" s="970"/>
      <c r="AG99" s="970"/>
      <c r="AH99" s="970"/>
      <c r="AI99" s="970"/>
      <c r="AJ99" s="970"/>
      <c r="AK99" s="970"/>
      <c r="AL99" s="970"/>
      <c r="AM99" s="967"/>
      <c r="AN99" s="967"/>
      <c r="AO99" s="967"/>
      <c r="AP99" s="967"/>
      <c r="AQ99" s="967"/>
      <c r="AR99" s="967"/>
      <c r="AS99" s="967"/>
      <c r="AT99" s="967"/>
      <c r="AU99" s="967"/>
      <c r="AV99" s="967"/>
      <c r="AW99" s="967"/>
      <c r="AX99" s="967"/>
      <c r="AY99" s="970"/>
      <c r="AZ99" s="970"/>
      <c r="BA99" s="970"/>
      <c r="BB99" s="970"/>
      <c r="BC99" s="970"/>
      <c r="BD99" s="970"/>
      <c r="BE99" s="970"/>
      <c r="BF99" s="970"/>
      <c r="BG99" s="967"/>
      <c r="BH99" s="967"/>
      <c r="BI99" s="967"/>
      <c r="BJ99" s="967"/>
      <c r="BK99" s="967"/>
      <c r="BL99" s="967"/>
      <c r="BM99" s="967"/>
      <c r="BN99" s="973"/>
      <c r="BO99" s="967"/>
    </row>
    <row r="100" spans="2:67" ht="15" customHeight="1" thickBot="1">
      <c r="B100" s="992"/>
      <c r="C100" s="995"/>
      <c r="D100" s="998"/>
      <c r="E100" s="951"/>
      <c r="F100" s="951"/>
      <c r="G100" s="951"/>
      <c r="H100" s="964"/>
      <c r="I100" s="964"/>
      <c r="J100" s="964"/>
      <c r="K100" s="964"/>
      <c r="L100" s="948"/>
      <c r="M100" s="951"/>
      <c r="N100" s="951"/>
      <c r="O100" s="951"/>
      <c r="P100" s="951"/>
      <c r="Q100" s="951"/>
      <c r="R100" s="951"/>
      <c r="T100" s="984"/>
      <c r="U100" s="986"/>
      <c r="V100" s="986"/>
      <c r="W100" s="986"/>
      <c r="X100" s="294"/>
      <c r="Y100" s="989"/>
      <c r="Z100" s="970"/>
      <c r="AA100" s="970"/>
      <c r="AB100" s="970"/>
      <c r="AC100" s="970"/>
      <c r="AD100" s="970"/>
      <c r="AE100" s="970"/>
      <c r="AF100" s="970"/>
      <c r="AG100" s="970"/>
      <c r="AH100" s="970"/>
      <c r="AI100" s="970"/>
      <c r="AJ100" s="970"/>
      <c r="AK100" s="970"/>
      <c r="AL100" s="970"/>
      <c r="AM100" s="967"/>
      <c r="AN100" s="967"/>
      <c r="AO100" s="967"/>
      <c r="AP100" s="967"/>
      <c r="AQ100" s="967"/>
      <c r="AR100" s="967"/>
      <c r="AS100" s="967"/>
      <c r="AT100" s="967"/>
      <c r="AU100" s="967"/>
      <c r="AV100" s="967"/>
      <c r="AW100" s="967"/>
      <c r="AX100" s="967"/>
      <c r="AY100" s="970"/>
      <c r="AZ100" s="970"/>
      <c r="BA100" s="970"/>
      <c r="BB100" s="970"/>
      <c r="BC100" s="970"/>
      <c r="BD100" s="970"/>
      <c r="BE100" s="970"/>
      <c r="BF100" s="970"/>
      <c r="BG100" s="967"/>
      <c r="BH100" s="967"/>
      <c r="BI100" s="967"/>
      <c r="BJ100" s="967"/>
      <c r="BK100" s="967"/>
      <c r="BL100" s="967"/>
      <c r="BM100" s="967"/>
      <c r="BN100" s="973"/>
      <c r="BO100" s="967"/>
    </row>
    <row r="101" spans="2:67" ht="15" customHeight="1" thickBot="1">
      <c r="B101" s="992"/>
      <c r="C101" s="995"/>
      <c r="D101" s="998"/>
      <c r="E101" s="951"/>
      <c r="F101" s="951"/>
      <c r="G101" s="951"/>
      <c r="H101" s="964"/>
      <c r="I101" s="964"/>
      <c r="J101" s="964"/>
      <c r="K101" s="964"/>
      <c r="L101" s="948"/>
      <c r="M101" s="951"/>
      <c r="N101" s="951"/>
      <c r="O101" s="951"/>
      <c r="P101" s="951"/>
      <c r="Q101" s="951"/>
      <c r="R101" s="951"/>
      <c r="T101" s="984"/>
      <c r="U101" s="986"/>
      <c r="V101" s="986"/>
      <c r="W101" s="986"/>
      <c r="X101" s="294"/>
      <c r="Y101" s="989"/>
      <c r="Z101" s="970"/>
      <c r="AA101" s="970"/>
      <c r="AB101" s="970"/>
      <c r="AC101" s="970"/>
      <c r="AD101" s="970"/>
      <c r="AE101" s="970"/>
      <c r="AF101" s="970"/>
      <c r="AG101" s="970"/>
      <c r="AH101" s="970"/>
      <c r="AI101" s="970"/>
      <c r="AJ101" s="970"/>
      <c r="AK101" s="970"/>
      <c r="AL101" s="970"/>
      <c r="AM101" s="967"/>
      <c r="AN101" s="967"/>
      <c r="AO101" s="967"/>
      <c r="AP101" s="967"/>
      <c r="AQ101" s="967"/>
      <c r="AR101" s="967"/>
      <c r="AS101" s="967"/>
      <c r="AT101" s="967"/>
      <c r="AU101" s="967"/>
      <c r="AV101" s="967"/>
      <c r="AW101" s="967"/>
      <c r="AX101" s="967"/>
      <c r="AY101" s="970"/>
      <c r="AZ101" s="970"/>
      <c r="BA101" s="970"/>
      <c r="BB101" s="970"/>
      <c r="BC101" s="970"/>
      <c r="BD101" s="970"/>
      <c r="BE101" s="970"/>
      <c r="BF101" s="970"/>
      <c r="BG101" s="967"/>
      <c r="BH101" s="967"/>
      <c r="BI101" s="967"/>
      <c r="BJ101" s="967"/>
      <c r="BK101" s="967"/>
      <c r="BL101" s="967"/>
      <c r="BM101" s="967"/>
      <c r="BN101" s="973"/>
      <c r="BO101" s="967"/>
    </row>
    <row r="102" spans="2:67" ht="15" customHeight="1" thickBot="1">
      <c r="B102" s="993"/>
      <c r="C102" s="996"/>
      <c r="D102" s="999"/>
      <c r="E102" s="952"/>
      <c r="F102" s="952"/>
      <c r="G102" s="952"/>
      <c r="H102" s="965"/>
      <c r="I102" s="965"/>
      <c r="J102" s="965"/>
      <c r="K102" s="965"/>
      <c r="L102" s="949"/>
      <c r="M102" s="952"/>
      <c r="N102" s="952"/>
      <c r="O102" s="952"/>
      <c r="P102" s="952"/>
      <c r="Q102" s="952"/>
      <c r="R102" s="952"/>
      <c r="T102" s="984"/>
      <c r="U102" s="987"/>
      <c r="V102" s="987"/>
      <c r="W102" s="987"/>
      <c r="X102" s="295"/>
      <c r="Y102" s="990"/>
      <c r="Z102" s="971"/>
      <c r="AA102" s="971"/>
      <c r="AB102" s="971"/>
      <c r="AC102" s="971"/>
      <c r="AD102" s="971"/>
      <c r="AE102" s="971"/>
      <c r="AF102" s="971"/>
      <c r="AG102" s="971"/>
      <c r="AH102" s="971"/>
      <c r="AI102" s="971"/>
      <c r="AJ102" s="971"/>
      <c r="AK102" s="971"/>
      <c r="AL102" s="971"/>
      <c r="AM102" s="968"/>
      <c r="AN102" s="968"/>
      <c r="AO102" s="968"/>
      <c r="AP102" s="968"/>
      <c r="AQ102" s="968"/>
      <c r="AR102" s="968"/>
      <c r="AS102" s="968"/>
      <c r="AT102" s="968"/>
      <c r="AU102" s="968"/>
      <c r="AV102" s="968"/>
      <c r="AW102" s="968"/>
      <c r="AX102" s="968"/>
      <c r="AY102" s="971"/>
      <c r="AZ102" s="971"/>
      <c r="BA102" s="971"/>
      <c r="BB102" s="971"/>
      <c r="BC102" s="971"/>
      <c r="BD102" s="971"/>
      <c r="BE102" s="971"/>
      <c r="BF102" s="971"/>
      <c r="BG102" s="968"/>
      <c r="BH102" s="968"/>
      <c r="BI102" s="968"/>
      <c r="BJ102" s="968"/>
      <c r="BK102" s="968"/>
      <c r="BL102" s="968"/>
      <c r="BM102" s="968"/>
      <c r="BN102" s="974"/>
      <c r="BO102" s="968"/>
    </row>
    <row r="103" spans="2:67" ht="16.5" customHeight="1" thickBot="1">
      <c r="B103" s="252">
        <v>1</v>
      </c>
      <c r="C103" s="210" t="s">
        <v>40</v>
      </c>
      <c r="D103" s="210" t="s">
        <v>514</v>
      </c>
      <c r="E103" s="211" t="s">
        <v>34</v>
      </c>
      <c r="F103" s="211">
        <v>3</v>
      </c>
      <c r="G103" s="211">
        <f t="shared" ref="G103:G108" si="6">SUM(H103:L103)</f>
        <v>20</v>
      </c>
      <c r="H103" s="213"/>
      <c r="I103" s="213"/>
      <c r="J103" s="213"/>
      <c r="K103" s="224">
        <v>20</v>
      </c>
      <c r="L103" s="225"/>
      <c r="M103" s="219" t="s">
        <v>56</v>
      </c>
      <c r="N103" s="213"/>
      <c r="O103" s="220"/>
      <c r="P103" s="213">
        <v>3</v>
      </c>
      <c r="Q103" s="213"/>
      <c r="R103" s="220"/>
      <c r="T103" s="221">
        <f>SUM(P103:R103)</f>
        <v>3</v>
      </c>
      <c r="U103" s="221"/>
      <c r="V103" s="247">
        <v>4</v>
      </c>
      <c r="W103" s="221"/>
      <c r="X103" s="196"/>
      <c r="Y103" s="222" t="str">
        <f>C103</f>
        <v>Język obcy</v>
      </c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223"/>
      <c r="AJ103" s="223"/>
      <c r="AK103" s="223"/>
      <c r="AL103" s="223" t="s">
        <v>56</v>
      </c>
      <c r="AM103" s="249"/>
      <c r="AN103" s="249"/>
      <c r="AO103" s="249"/>
      <c r="AP103" s="249"/>
      <c r="AQ103" s="249"/>
      <c r="AR103" s="249" t="s">
        <v>56</v>
      </c>
      <c r="AS103" s="249" t="s">
        <v>56</v>
      </c>
      <c r="AT103" s="249"/>
      <c r="AU103" s="249" t="s">
        <v>56</v>
      </c>
      <c r="AV103" s="249" t="s">
        <v>56</v>
      </c>
      <c r="AW103" s="249" t="s">
        <v>56</v>
      </c>
      <c r="AX103" s="249" t="s">
        <v>56</v>
      </c>
      <c r="AY103" s="223" t="s">
        <v>56</v>
      </c>
      <c r="AZ103" s="223"/>
      <c r="BA103" s="223"/>
      <c r="BB103" s="223"/>
      <c r="BC103" s="223"/>
      <c r="BD103" s="223" t="s">
        <v>56</v>
      </c>
      <c r="BE103" s="223"/>
      <c r="BF103" s="223"/>
      <c r="BG103" s="223"/>
      <c r="BH103" s="223"/>
      <c r="BI103" s="223"/>
      <c r="BJ103" s="223" t="s">
        <v>56</v>
      </c>
      <c r="BK103" s="223"/>
      <c r="BL103" s="223" t="s">
        <v>56</v>
      </c>
      <c r="BM103" s="223"/>
      <c r="BN103" s="223"/>
      <c r="BO103" s="223"/>
    </row>
    <row r="104" spans="2:67" ht="16.5" customHeight="1" thickBot="1">
      <c r="B104" s="252">
        <v>2</v>
      </c>
      <c r="C104" s="243" t="s">
        <v>589</v>
      </c>
      <c r="D104" s="273" t="s">
        <v>590</v>
      </c>
      <c r="E104" s="211" t="s">
        <v>503</v>
      </c>
      <c r="F104" s="211">
        <v>3</v>
      </c>
      <c r="G104" s="212">
        <f t="shared" si="6"/>
        <v>40</v>
      </c>
      <c r="H104" s="213">
        <v>20</v>
      </c>
      <c r="I104" s="213"/>
      <c r="J104" s="213"/>
      <c r="K104" s="224">
        <v>20</v>
      </c>
      <c r="L104" s="225"/>
      <c r="M104" s="219"/>
      <c r="N104" s="213" t="s">
        <v>56</v>
      </c>
      <c r="O104" s="220"/>
      <c r="P104" s="213"/>
      <c r="Q104" s="213">
        <v>4</v>
      </c>
      <c r="R104" s="220"/>
      <c r="T104" s="221"/>
      <c r="U104" s="221"/>
      <c r="V104" s="221"/>
      <c r="W104" s="221"/>
      <c r="X104" s="296"/>
      <c r="Y104" s="222" t="str">
        <f t="shared" ref="Y104:Y128" si="7">C104</f>
        <v>Teoria i praktyka studiów nad bezpieczeństwem</v>
      </c>
      <c r="Z104" s="223" t="s">
        <v>56</v>
      </c>
      <c r="AA104" s="223" t="s">
        <v>56</v>
      </c>
      <c r="AB104" s="223" t="s">
        <v>56</v>
      </c>
      <c r="AC104" s="223"/>
      <c r="AD104" s="223"/>
      <c r="AE104" s="223"/>
      <c r="AF104" s="223"/>
      <c r="AG104" s="223"/>
      <c r="AH104" s="223" t="s">
        <v>56</v>
      </c>
      <c r="AI104" s="223"/>
      <c r="AJ104" s="223" t="s">
        <v>56</v>
      </c>
      <c r="AK104" s="223"/>
      <c r="AL104" s="223"/>
      <c r="AM104" s="249" t="s">
        <v>56</v>
      </c>
      <c r="AN104" s="249"/>
      <c r="AO104" s="249" t="s">
        <v>56</v>
      </c>
      <c r="AP104" s="249"/>
      <c r="AQ104" s="249"/>
      <c r="AR104" s="249"/>
      <c r="AS104" s="249"/>
      <c r="AT104" s="249"/>
      <c r="AU104" s="249"/>
      <c r="AV104" s="249"/>
      <c r="AW104" s="249"/>
      <c r="AX104" s="249"/>
      <c r="AY104" s="223"/>
      <c r="AZ104" s="223" t="s">
        <v>56</v>
      </c>
      <c r="BA104" s="223"/>
      <c r="BB104" s="223" t="s">
        <v>56</v>
      </c>
      <c r="BC104" s="223"/>
      <c r="BD104" s="223"/>
      <c r="BE104" s="223"/>
      <c r="BF104" s="223" t="s">
        <v>56</v>
      </c>
      <c r="BG104" s="223" t="s">
        <v>56</v>
      </c>
      <c r="BH104" s="223"/>
      <c r="BI104" s="223"/>
      <c r="BJ104" s="223" t="s">
        <v>56</v>
      </c>
      <c r="BK104" s="223"/>
      <c r="BL104" s="223"/>
      <c r="BM104" s="223" t="s">
        <v>56</v>
      </c>
      <c r="BN104" s="223"/>
      <c r="BO104" s="223" t="s">
        <v>56</v>
      </c>
    </row>
    <row r="105" spans="2:67" ht="16.5" customHeight="1" thickBot="1">
      <c r="B105" s="252">
        <v>3</v>
      </c>
      <c r="C105" s="297" t="s">
        <v>194</v>
      </c>
      <c r="D105" s="250" t="s">
        <v>539</v>
      </c>
      <c r="E105" s="298" t="s">
        <v>500</v>
      </c>
      <c r="F105" s="298">
        <v>3</v>
      </c>
      <c r="G105" s="212">
        <f t="shared" si="6"/>
        <v>40</v>
      </c>
      <c r="H105" s="299">
        <v>20</v>
      </c>
      <c r="I105" s="299"/>
      <c r="J105" s="299"/>
      <c r="K105" s="300">
        <v>20</v>
      </c>
      <c r="L105" s="301"/>
      <c r="M105" s="302" t="s">
        <v>56</v>
      </c>
      <c r="N105" s="299"/>
      <c r="O105" s="303"/>
      <c r="P105" s="299">
        <v>5</v>
      </c>
      <c r="Q105" s="299"/>
      <c r="R105" s="303"/>
      <c r="T105" s="304"/>
      <c r="U105" s="304"/>
      <c r="V105" s="221"/>
      <c r="W105" s="221"/>
      <c r="X105" s="293"/>
      <c r="Y105" s="222" t="str">
        <f t="shared" si="7"/>
        <v>Współczesne teorie socjologiczne</v>
      </c>
      <c r="Z105" s="223" t="s">
        <v>56</v>
      </c>
      <c r="AA105" s="223"/>
      <c r="AB105" s="223" t="s">
        <v>56</v>
      </c>
      <c r="AC105" s="223"/>
      <c r="AD105" s="223"/>
      <c r="AE105" s="223"/>
      <c r="AF105" s="223"/>
      <c r="AG105" s="223" t="s">
        <v>56</v>
      </c>
      <c r="AH105" s="223"/>
      <c r="AI105" s="223"/>
      <c r="AJ105" s="223"/>
      <c r="AK105" s="223"/>
      <c r="AL105" s="223" t="s">
        <v>56</v>
      </c>
      <c r="AM105" s="249"/>
      <c r="AN105" s="249" t="s">
        <v>56</v>
      </c>
      <c r="AO105" s="249"/>
      <c r="AP105" s="249"/>
      <c r="AQ105" s="249"/>
      <c r="AR105" s="249" t="s">
        <v>56</v>
      </c>
      <c r="AS105" s="249"/>
      <c r="AT105" s="249"/>
      <c r="AU105" s="249" t="s">
        <v>56</v>
      </c>
      <c r="AV105" s="249" t="s">
        <v>56</v>
      </c>
      <c r="AW105" s="249"/>
      <c r="AX105" s="249"/>
      <c r="AY105" s="223"/>
      <c r="AZ105" s="223"/>
      <c r="BA105" s="223"/>
      <c r="BB105" s="223" t="s">
        <v>56</v>
      </c>
      <c r="BC105" s="223"/>
      <c r="BD105" s="223" t="s">
        <v>56</v>
      </c>
      <c r="BE105" s="223"/>
      <c r="BF105" s="223"/>
      <c r="BG105" s="223" t="s">
        <v>56</v>
      </c>
      <c r="BH105" s="223"/>
      <c r="BI105" s="223"/>
      <c r="BJ105" s="223" t="s">
        <v>56</v>
      </c>
      <c r="BK105" s="223"/>
      <c r="BL105" s="223" t="s">
        <v>56</v>
      </c>
      <c r="BM105" s="223" t="s">
        <v>56</v>
      </c>
      <c r="BN105" s="223"/>
      <c r="BO105" s="223"/>
    </row>
    <row r="106" spans="2:67" ht="16.5" customHeight="1" thickBot="1">
      <c r="B106" s="252">
        <v>4</v>
      </c>
      <c r="C106" s="297" t="s">
        <v>591</v>
      </c>
      <c r="D106" s="273" t="s">
        <v>590</v>
      </c>
      <c r="E106" s="298" t="s">
        <v>500</v>
      </c>
      <c r="F106" s="298">
        <v>3</v>
      </c>
      <c r="G106" s="212">
        <f t="shared" si="6"/>
        <v>40</v>
      </c>
      <c r="H106" s="299">
        <v>20</v>
      </c>
      <c r="I106" s="299"/>
      <c r="J106" s="299"/>
      <c r="K106" s="300">
        <v>20</v>
      </c>
      <c r="L106" s="301"/>
      <c r="M106" s="302"/>
      <c r="N106" s="299"/>
      <c r="O106" s="303" t="s">
        <v>56</v>
      </c>
      <c r="P106" s="299"/>
      <c r="Q106" s="299"/>
      <c r="R106" s="303">
        <v>5</v>
      </c>
      <c r="T106" s="304"/>
      <c r="U106" s="221">
        <f>SUM(P106:R106)</f>
        <v>5</v>
      </c>
      <c r="V106" s="221"/>
      <c r="W106" s="221"/>
      <c r="X106" s="293"/>
      <c r="Y106" s="222" t="str">
        <f t="shared" si="7"/>
        <v>Ekonomia(*)</v>
      </c>
      <c r="Z106" s="223"/>
      <c r="AA106" s="223"/>
      <c r="AB106" s="223"/>
      <c r="AC106" s="223"/>
      <c r="AD106" s="223" t="s">
        <v>56</v>
      </c>
      <c r="AE106" s="223"/>
      <c r="AF106" s="223" t="s">
        <v>56</v>
      </c>
      <c r="AG106" s="223"/>
      <c r="AH106" s="223"/>
      <c r="AI106" s="223" t="s">
        <v>56</v>
      </c>
      <c r="AJ106" s="223"/>
      <c r="AK106" s="223" t="s">
        <v>56</v>
      </c>
      <c r="AL106" s="223"/>
      <c r="AM106" s="249" t="s">
        <v>56</v>
      </c>
      <c r="AN106" s="249" t="s">
        <v>56</v>
      </c>
      <c r="AO106" s="249"/>
      <c r="AP106" s="249" t="s">
        <v>56</v>
      </c>
      <c r="AQ106" s="249" t="s">
        <v>56</v>
      </c>
      <c r="AR106" s="249"/>
      <c r="AS106" s="249"/>
      <c r="AT106" s="249" t="s">
        <v>56</v>
      </c>
      <c r="AU106" s="249"/>
      <c r="AV106" s="249"/>
      <c r="AW106" s="249"/>
      <c r="AX106" s="249"/>
      <c r="AY106" s="223"/>
      <c r="AZ106" s="223"/>
      <c r="BA106" s="223"/>
      <c r="BB106" s="223"/>
      <c r="BC106" s="223"/>
      <c r="BD106" s="223" t="s">
        <v>56</v>
      </c>
      <c r="BE106" s="223" t="s">
        <v>56</v>
      </c>
      <c r="BF106" s="223"/>
      <c r="BG106" s="223" t="s">
        <v>56</v>
      </c>
      <c r="BH106" s="223"/>
      <c r="BI106" s="223"/>
      <c r="BJ106" s="223" t="s">
        <v>56</v>
      </c>
      <c r="BK106" s="223"/>
      <c r="BL106" s="223" t="s">
        <v>56</v>
      </c>
      <c r="BM106" s="223"/>
      <c r="BN106" s="223" t="s">
        <v>56</v>
      </c>
      <c r="BO106" s="223"/>
    </row>
    <row r="107" spans="2:67" ht="16.5" customHeight="1" thickBot="1">
      <c r="B107" s="252">
        <v>5</v>
      </c>
      <c r="C107" s="250" t="s">
        <v>511</v>
      </c>
      <c r="D107" s="210" t="s">
        <v>510</v>
      </c>
      <c r="E107" s="211" t="s">
        <v>503</v>
      </c>
      <c r="F107" s="211">
        <v>3</v>
      </c>
      <c r="G107" s="212">
        <f t="shared" si="6"/>
        <v>20</v>
      </c>
      <c r="H107" s="213"/>
      <c r="I107" s="213"/>
      <c r="J107" s="213">
        <v>20</v>
      </c>
      <c r="K107" s="224"/>
      <c r="L107" s="225"/>
      <c r="M107" s="219" t="s">
        <v>56</v>
      </c>
      <c r="N107" s="213"/>
      <c r="O107" s="220"/>
      <c r="P107" s="213">
        <v>4</v>
      </c>
      <c r="Q107" s="299"/>
      <c r="R107" s="303"/>
      <c r="T107" s="221">
        <f>SUM(P107:R107)</f>
        <v>4</v>
      </c>
      <c r="U107" s="226">
        <v>1</v>
      </c>
      <c r="V107" s="221"/>
      <c r="W107" s="221"/>
      <c r="X107" s="293"/>
      <c r="Y107" s="222" t="str">
        <f t="shared" si="7"/>
        <v>Seminarium magisterskie(#)</v>
      </c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49"/>
      <c r="AN107" s="249"/>
      <c r="AO107" s="249"/>
      <c r="AP107" s="249"/>
      <c r="AQ107" s="249"/>
      <c r="AR107" s="249"/>
      <c r="AS107" s="249"/>
      <c r="AT107" s="249"/>
      <c r="AU107" s="249"/>
      <c r="AV107" s="249"/>
      <c r="AW107" s="249"/>
      <c r="AX107" s="249"/>
      <c r="AY107" s="223"/>
      <c r="AZ107" s="223"/>
      <c r="BA107" s="223"/>
      <c r="BB107" s="223"/>
      <c r="BC107" s="223"/>
      <c r="BD107" s="223"/>
      <c r="BE107" s="223"/>
      <c r="BF107" s="223"/>
      <c r="BG107" s="223"/>
      <c r="BH107" s="223"/>
      <c r="BI107" s="223" t="s">
        <v>56</v>
      </c>
      <c r="BJ107" s="223"/>
      <c r="BK107" s="223"/>
      <c r="BL107" s="223"/>
      <c r="BM107" s="223" t="s">
        <v>56</v>
      </c>
      <c r="BN107" s="223" t="s">
        <v>56</v>
      </c>
      <c r="BO107" s="223"/>
    </row>
    <row r="108" spans="2:67" ht="16.5" customHeight="1" thickBot="1">
      <c r="B108" s="252"/>
      <c r="C108" s="243" t="s">
        <v>592</v>
      </c>
      <c r="D108" s="210"/>
      <c r="E108" s="211" t="s">
        <v>503</v>
      </c>
      <c r="F108" s="211">
        <v>3</v>
      </c>
      <c r="G108" s="212">
        <f t="shared" si="6"/>
        <v>80</v>
      </c>
      <c r="H108" s="213">
        <v>20</v>
      </c>
      <c r="I108" s="213"/>
      <c r="J108" s="213"/>
      <c r="K108" s="229">
        <v>60</v>
      </c>
      <c r="L108" s="230"/>
      <c r="M108" s="219"/>
      <c r="N108" s="213" t="s">
        <v>56</v>
      </c>
      <c r="O108" s="220"/>
      <c r="P108" s="213"/>
      <c r="Q108" s="213">
        <v>9</v>
      </c>
      <c r="R108" s="220"/>
      <c r="T108" s="221">
        <f>SUM(P108:R108)</f>
        <v>9</v>
      </c>
      <c r="U108" s="221"/>
      <c r="V108" s="247"/>
      <c r="W108" s="247"/>
      <c r="X108" s="196"/>
      <c r="Y108" s="222" t="str">
        <f t="shared" si="7"/>
        <v>Przedmioty specjalnościowe (kontynuacja)</v>
      </c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  <c r="AL108" s="223"/>
      <c r="AM108" s="249"/>
      <c r="AN108" s="249"/>
      <c r="AO108" s="249"/>
      <c r="AP108" s="249"/>
      <c r="AQ108" s="249"/>
      <c r="AR108" s="249"/>
      <c r="AS108" s="249"/>
      <c r="AT108" s="249"/>
      <c r="AU108" s="249"/>
      <c r="AV108" s="249"/>
      <c r="AW108" s="249"/>
      <c r="AX108" s="249"/>
      <c r="AY108" s="223"/>
      <c r="AZ108" s="223"/>
      <c r="BA108" s="223"/>
      <c r="BB108" s="223"/>
      <c r="BC108" s="223"/>
      <c r="BD108" s="223"/>
      <c r="BE108" s="223"/>
      <c r="BF108" s="223"/>
      <c r="BG108" s="223" t="s">
        <v>56</v>
      </c>
      <c r="BH108" s="223"/>
      <c r="BI108" s="223"/>
      <c r="BJ108" s="223" t="s">
        <v>56</v>
      </c>
      <c r="BK108" s="223"/>
      <c r="BL108" s="223"/>
      <c r="BM108" s="223" t="s">
        <v>56</v>
      </c>
      <c r="BN108" s="223"/>
      <c r="BO108" s="223"/>
    </row>
    <row r="109" spans="2:67" s="272" customFormat="1" ht="16.5" customHeight="1" thickBot="1">
      <c r="B109" s="258"/>
      <c r="C109" s="259" t="s">
        <v>517</v>
      </c>
      <c r="D109" s="260"/>
      <c r="E109" s="261"/>
      <c r="F109" s="261"/>
      <c r="G109" s="261"/>
      <c r="H109" s="262"/>
      <c r="I109" s="262"/>
      <c r="J109" s="262"/>
      <c r="K109" s="262"/>
      <c r="L109" s="262"/>
      <c r="M109" s="263"/>
      <c r="N109" s="264"/>
      <c r="O109" s="265"/>
      <c r="P109" s="263"/>
      <c r="Q109" s="262"/>
      <c r="R109" s="266"/>
      <c r="S109" s="267"/>
      <c r="T109" s="305"/>
      <c r="U109" s="305"/>
      <c r="V109" s="268"/>
      <c r="W109" s="268"/>
      <c r="X109" s="269"/>
      <c r="Y109" s="270" t="str">
        <f t="shared" si="7"/>
        <v>Specjalność: Socjologia bezpieczeństwa militarnego</v>
      </c>
      <c r="Z109" s="271"/>
      <c r="AA109" s="271"/>
      <c r="AB109" s="271"/>
      <c r="AC109" s="271"/>
      <c r="AD109" s="271"/>
      <c r="AE109" s="271"/>
      <c r="AF109" s="271"/>
      <c r="AG109" s="271"/>
      <c r="AH109" s="271"/>
      <c r="AI109" s="271"/>
      <c r="AJ109" s="271"/>
      <c r="AK109" s="271"/>
      <c r="AL109" s="271"/>
      <c r="AM109" s="271"/>
      <c r="AN109" s="271"/>
      <c r="AO109" s="271"/>
      <c r="AP109" s="271"/>
      <c r="AQ109" s="271"/>
      <c r="AR109" s="271"/>
      <c r="AS109" s="271"/>
      <c r="AT109" s="271"/>
      <c r="AU109" s="271"/>
      <c r="AV109" s="271"/>
      <c r="AW109" s="271"/>
      <c r="AX109" s="271"/>
      <c r="AY109" s="271"/>
      <c r="AZ109" s="271"/>
      <c r="BA109" s="271"/>
      <c r="BB109" s="271"/>
      <c r="BC109" s="271"/>
      <c r="BD109" s="271"/>
      <c r="BE109" s="271"/>
      <c r="BF109" s="271"/>
      <c r="BG109" s="271"/>
      <c r="BH109" s="271"/>
      <c r="BI109" s="271"/>
      <c r="BJ109" s="271"/>
      <c r="BK109" s="271"/>
      <c r="BL109" s="271"/>
      <c r="BM109" s="271"/>
      <c r="BN109" s="271"/>
      <c r="BO109" s="271"/>
    </row>
    <row r="110" spans="2:67" ht="16.5" customHeight="1" thickBot="1">
      <c r="B110" s="209">
        <v>6</v>
      </c>
      <c r="C110" s="277" t="s">
        <v>593</v>
      </c>
      <c r="D110" s="210" t="s">
        <v>502</v>
      </c>
      <c r="E110" s="211" t="s">
        <v>503</v>
      </c>
      <c r="F110" s="211">
        <v>3</v>
      </c>
      <c r="G110" s="212">
        <f>SUM(H110:L110)</f>
        <v>20</v>
      </c>
      <c r="H110" s="213"/>
      <c r="I110" s="213"/>
      <c r="J110" s="213"/>
      <c r="K110" s="213">
        <v>20</v>
      </c>
      <c r="L110" s="213"/>
      <c r="M110" s="219"/>
      <c r="N110" s="213" t="s">
        <v>56</v>
      </c>
      <c r="O110" s="220"/>
      <c r="P110" s="213"/>
      <c r="Q110" s="213">
        <v>3</v>
      </c>
      <c r="R110" s="220"/>
      <c r="T110" s="304"/>
      <c r="U110" s="304"/>
      <c r="V110" s="247">
        <v>3</v>
      </c>
      <c r="W110" s="247"/>
      <c r="X110" s="248"/>
      <c r="Y110" s="222" t="str">
        <f>C110</f>
        <v>Trening psychomotoryczny w służbach specjalnych</v>
      </c>
      <c r="Z110" s="223"/>
      <c r="AA110" s="223"/>
      <c r="AB110" s="223"/>
      <c r="AC110" s="223" t="s">
        <v>56</v>
      </c>
      <c r="AD110" s="223"/>
      <c r="AE110" s="223" t="s">
        <v>56</v>
      </c>
      <c r="AF110" s="223"/>
      <c r="AG110" s="223"/>
      <c r="AH110" s="223" t="s">
        <v>56</v>
      </c>
      <c r="AI110" s="223"/>
      <c r="AJ110" s="223"/>
      <c r="AK110" s="223"/>
      <c r="AL110" s="223"/>
      <c r="AM110" s="249"/>
      <c r="AN110" s="249"/>
      <c r="AO110" s="249"/>
      <c r="AP110" s="249"/>
      <c r="AQ110" s="249" t="s">
        <v>56</v>
      </c>
      <c r="AR110" s="249" t="s">
        <v>56</v>
      </c>
      <c r="AS110" s="249"/>
      <c r="AT110" s="249"/>
      <c r="AU110" s="249"/>
      <c r="AV110" s="249"/>
      <c r="AW110" s="249"/>
      <c r="AX110" s="249"/>
      <c r="AY110" s="223" t="s">
        <v>56</v>
      </c>
      <c r="AZ110" s="223"/>
      <c r="BA110" s="223"/>
      <c r="BB110" s="223"/>
      <c r="BC110" s="223" t="s">
        <v>56</v>
      </c>
      <c r="BD110" s="223"/>
      <c r="BE110" s="223" t="s">
        <v>56</v>
      </c>
      <c r="BF110" s="223"/>
      <c r="BG110" s="223"/>
      <c r="BH110" s="223"/>
      <c r="BI110" s="223"/>
      <c r="BJ110" s="223" t="s">
        <v>56</v>
      </c>
      <c r="BK110" s="223"/>
      <c r="BL110" s="223"/>
      <c r="BM110" s="223" t="s">
        <v>56</v>
      </c>
      <c r="BN110" s="223"/>
      <c r="BO110" s="223"/>
    </row>
    <row r="111" spans="2:67" ht="16.5" customHeight="1" thickBot="1">
      <c r="B111" s="209">
        <v>7</v>
      </c>
      <c r="C111" s="251" t="s">
        <v>594</v>
      </c>
      <c r="D111" s="251" t="s">
        <v>520</v>
      </c>
      <c r="E111" s="211" t="s">
        <v>503</v>
      </c>
      <c r="F111" s="211">
        <v>3</v>
      </c>
      <c r="G111" s="212">
        <f>SUM(H111:L111)</f>
        <v>20</v>
      </c>
      <c r="H111" s="213"/>
      <c r="I111" s="213"/>
      <c r="J111" s="213"/>
      <c r="K111" s="213">
        <v>20</v>
      </c>
      <c r="L111" s="213"/>
      <c r="M111" s="219"/>
      <c r="N111" s="213" t="s">
        <v>56</v>
      </c>
      <c r="O111" s="220"/>
      <c r="P111" s="213"/>
      <c r="Q111" s="213">
        <v>3</v>
      </c>
      <c r="R111" s="220"/>
      <c r="T111" s="304"/>
      <c r="U111" s="304"/>
      <c r="V111" s="247"/>
      <c r="W111" s="247"/>
      <c r="X111" s="248"/>
      <c r="Y111" s="222" t="str">
        <f>C111</f>
        <v xml:space="preserve">Negocjacje w sytuacjach kryzysowych </v>
      </c>
      <c r="Z111" s="223"/>
      <c r="AA111" s="223"/>
      <c r="AB111" s="223"/>
      <c r="AC111" s="223"/>
      <c r="AD111" s="223" t="s">
        <v>56</v>
      </c>
      <c r="AE111" s="223"/>
      <c r="AF111" s="223" t="s">
        <v>56</v>
      </c>
      <c r="AG111" s="223"/>
      <c r="AH111" s="223"/>
      <c r="AI111" s="223"/>
      <c r="AJ111" s="223"/>
      <c r="AK111" s="223"/>
      <c r="AL111" s="223"/>
      <c r="AM111" s="249"/>
      <c r="AN111" s="249"/>
      <c r="AO111" s="249"/>
      <c r="AP111" s="249" t="s">
        <v>56</v>
      </c>
      <c r="AQ111" s="249"/>
      <c r="AR111" s="249"/>
      <c r="AS111" s="249" t="s">
        <v>56</v>
      </c>
      <c r="AT111" s="249"/>
      <c r="AU111" s="249"/>
      <c r="AV111" s="249"/>
      <c r="AW111" s="249"/>
      <c r="AX111" s="249"/>
      <c r="AY111" s="223"/>
      <c r="AZ111" s="223" t="s">
        <v>56</v>
      </c>
      <c r="BA111" s="223"/>
      <c r="BB111" s="223" t="s">
        <v>56</v>
      </c>
      <c r="BC111" s="223"/>
      <c r="BD111" s="223"/>
      <c r="BE111" s="223"/>
      <c r="BF111" s="223"/>
      <c r="BG111" s="223"/>
      <c r="BH111" s="223"/>
      <c r="BI111" s="223"/>
      <c r="BJ111" s="223" t="s">
        <v>56</v>
      </c>
      <c r="BK111" s="223"/>
      <c r="BL111" s="223"/>
      <c r="BM111" s="223" t="s">
        <v>56</v>
      </c>
      <c r="BN111" s="223"/>
      <c r="BO111" s="223"/>
    </row>
    <row r="112" spans="2:67" ht="16.5" customHeight="1" thickBot="1">
      <c r="B112" s="209">
        <v>8</v>
      </c>
      <c r="C112" s="228" t="s">
        <v>595</v>
      </c>
      <c r="D112" s="210" t="s">
        <v>596</v>
      </c>
      <c r="E112" s="211" t="s">
        <v>503</v>
      </c>
      <c r="F112" s="211">
        <v>3</v>
      </c>
      <c r="G112" s="212">
        <f>SUM(H112:L112)</f>
        <v>40</v>
      </c>
      <c r="H112" s="213">
        <v>20</v>
      </c>
      <c r="I112" s="213"/>
      <c r="J112" s="213"/>
      <c r="K112" s="213">
        <v>20</v>
      </c>
      <c r="L112" s="213"/>
      <c r="M112" s="219"/>
      <c r="N112" s="213" t="s">
        <v>56</v>
      </c>
      <c r="O112" s="220"/>
      <c r="P112" s="213"/>
      <c r="Q112" s="213">
        <v>3</v>
      </c>
      <c r="R112" s="220"/>
      <c r="T112" s="304"/>
      <c r="U112" s="304"/>
      <c r="V112" s="247"/>
      <c r="W112" s="247"/>
      <c r="X112" s="248"/>
      <c r="Y112" s="222" t="str">
        <f>C112</f>
        <v>Globalizacja i problemy społeczne współczesnego świata</v>
      </c>
      <c r="Z112" s="223" t="s">
        <v>56</v>
      </c>
      <c r="AA112" s="223"/>
      <c r="AB112" s="223"/>
      <c r="AC112" s="223" t="s">
        <v>56</v>
      </c>
      <c r="AD112" s="223"/>
      <c r="AE112" s="223"/>
      <c r="AF112" s="223"/>
      <c r="AG112" s="223" t="s">
        <v>56</v>
      </c>
      <c r="AH112" s="223"/>
      <c r="AI112" s="223"/>
      <c r="AJ112" s="223"/>
      <c r="AK112" s="223"/>
      <c r="AL112" s="223"/>
      <c r="AM112" s="249" t="s">
        <v>56</v>
      </c>
      <c r="AN112" s="249"/>
      <c r="AO112" s="249" t="s">
        <v>56</v>
      </c>
      <c r="AP112" s="249"/>
      <c r="AQ112" s="249"/>
      <c r="AR112" s="249"/>
      <c r="AS112" s="249"/>
      <c r="AT112" s="249"/>
      <c r="AU112" s="249"/>
      <c r="AV112" s="249"/>
      <c r="AW112" s="249"/>
      <c r="AX112" s="249"/>
      <c r="AY112" s="223"/>
      <c r="AZ112" s="223"/>
      <c r="BA112" s="223"/>
      <c r="BB112" s="223"/>
      <c r="BC112" s="223"/>
      <c r="BD112" s="223" t="s">
        <v>56</v>
      </c>
      <c r="BE112" s="223"/>
      <c r="BF112" s="223" t="s">
        <v>56</v>
      </c>
      <c r="BG112" s="223" t="s">
        <v>56</v>
      </c>
      <c r="BH112" s="223"/>
      <c r="BI112" s="223"/>
      <c r="BJ112" s="223"/>
      <c r="BK112" s="223"/>
      <c r="BL112" s="223"/>
      <c r="BM112" s="223" t="s">
        <v>56</v>
      </c>
      <c r="BN112" s="223"/>
      <c r="BO112" s="223"/>
    </row>
    <row r="113" spans="2:67" s="272" customFormat="1" ht="16.5" customHeight="1" thickBot="1">
      <c r="B113" s="258"/>
      <c r="C113" s="259" t="s">
        <v>524</v>
      </c>
      <c r="D113" s="260"/>
      <c r="E113" s="261"/>
      <c r="F113" s="261"/>
      <c r="G113" s="261"/>
      <c r="H113" s="262"/>
      <c r="I113" s="262"/>
      <c r="J113" s="262"/>
      <c r="K113" s="262"/>
      <c r="L113" s="262"/>
      <c r="M113" s="263"/>
      <c r="N113" s="264"/>
      <c r="O113" s="265"/>
      <c r="P113" s="263"/>
      <c r="Q113" s="262"/>
      <c r="R113" s="266"/>
      <c r="S113" s="267"/>
      <c r="T113" s="305"/>
      <c r="U113" s="305"/>
      <c r="V113" s="268"/>
      <c r="W113" s="268"/>
      <c r="X113" s="269"/>
      <c r="Y113" s="270" t="str">
        <f t="shared" si="7"/>
        <v>Specjalność: Socjologia bezpieczeństwa paramilitarnego</v>
      </c>
      <c r="Z113" s="271"/>
      <c r="AA113" s="271"/>
      <c r="AB113" s="271"/>
      <c r="AC113" s="271"/>
      <c r="AD113" s="271"/>
      <c r="AE113" s="271"/>
      <c r="AF113" s="271"/>
      <c r="AG113" s="271"/>
      <c r="AH113" s="271"/>
      <c r="AI113" s="271"/>
      <c r="AJ113" s="271"/>
      <c r="AK113" s="271"/>
      <c r="AL113" s="271"/>
      <c r="AM113" s="271"/>
      <c r="AN113" s="271"/>
      <c r="AO113" s="271"/>
      <c r="AP113" s="271"/>
      <c r="AQ113" s="271"/>
      <c r="AR113" s="271"/>
      <c r="AS113" s="271"/>
      <c r="AT113" s="271"/>
      <c r="AU113" s="271"/>
      <c r="AV113" s="271"/>
      <c r="AW113" s="271"/>
      <c r="AX113" s="271"/>
      <c r="AY113" s="271"/>
      <c r="AZ113" s="271"/>
      <c r="BA113" s="271"/>
      <c r="BB113" s="271"/>
      <c r="BC113" s="271"/>
      <c r="BD113" s="271"/>
      <c r="BE113" s="271"/>
      <c r="BF113" s="271"/>
      <c r="BG113" s="271"/>
      <c r="BH113" s="271"/>
      <c r="BI113" s="271"/>
      <c r="BJ113" s="271"/>
      <c r="BK113" s="271"/>
      <c r="BL113" s="271"/>
      <c r="BM113" s="271"/>
      <c r="BN113" s="271"/>
      <c r="BO113" s="271"/>
    </row>
    <row r="114" spans="2:67" ht="16.5" customHeight="1" thickBot="1">
      <c r="B114" s="209">
        <v>6</v>
      </c>
      <c r="C114" s="243" t="s">
        <v>597</v>
      </c>
      <c r="D114" s="210" t="s">
        <v>546</v>
      </c>
      <c r="E114" s="211" t="s">
        <v>503</v>
      </c>
      <c r="F114" s="211">
        <v>3</v>
      </c>
      <c r="G114" s="212">
        <f>SUM(H114:L114)</f>
        <v>20</v>
      </c>
      <c r="H114" s="213"/>
      <c r="I114" s="213"/>
      <c r="J114" s="213"/>
      <c r="K114" s="213">
        <v>20</v>
      </c>
      <c r="L114" s="213"/>
      <c r="M114" s="219"/>
      <c r="N114" s="213" t="s">
        <v>56</v>
      </c>
      <c r="O114" s="220"/>
      <c r="P114" s="213"/>
      <c r="Q114" s="213">
        <v>3</v>
      </c>
      <c r="R114" s="220"/>
      <c r="T114" s="304"/>
      <c r="U114" s="304"/>
      <c r="V114" s="247"/>
      <c r="W114" s="247"/>
      <c r="X114" s="248"/>
      <c r="Y114" s="222" t="str">
        <f>C114</f>
        <v>Stres traumatyczny w złożonych sytuacjach zawodowych</v>
      </c>
      <c r="Z114" s="223"/>
      <c r="AA114" s="223"/>
      <c r="AB114" s="223" t="s">
        <v>56</v>
      </c>
      <c r="AC114" s="223"/>
      <c r="AD114" s="223"/>
      <c r="AE114" s="223" t="s">
        <v>56</v>
      </c>
      <c r="AF114" s="223"/>
      <c r="AG114" s="223"/>
      <c r="AH114" s="223"/>
      <c r="AI114" s="223"/>
      <c r="AJ114" s="223"/>
      <c r="AK114" s="223"/>
      <c r="AL114" s="223"/>
      <c r="AM114" s="249"/>
      <c r="AN114" s="249" t="s">
        <v>56</v>
      </c>
      <c r="AO114" s="249"/>
      <c r="AP114" s="249"/>
      <c r="AQ114" s="249" t="s">
        <v>56</v>
      </c>
      <c r="AR114" s="249"/>
      <c r="AS114" s="249"/>
      <c r="AT114" s="249" t="s">
        <v>56</v>
      </c>
      <c r="AU114" s="249"/>
      <c r="AV114" s="249"/>
      <c r="AW114" s="249"/>
      <c r="AX114" s="249"/>
      <c r="AY114" s="223"/>
      <c r="AZ114" s="223"/>
      <c r="BA114" s="223" t="s">
        <v>56</v>
      </c>
      <c r="BB114" s="223"/>
      <c r="BC114" s="223" t="s">
        <v>56</v>
      </c>
      <c r="BD114" s="223"/>
      <c r="BE114" s="223"/>
      <c r="BF114" s="223"/>
      <c r="BG114" s="223"/>
      <c r="BH114" s="223"/>
      <c r="BI114" s="223"/>
      <c r="BJ114" s="223" t="s">
        <v>56</v>
      </c>
      <c r="BK114" s="223"/>
      <c r="BL114" s="223"/>
      <c r="BM114" s="223" t="s">
        <v>56</v>
      </c>
      <c r="BN114" s="223"/>
      <c r="BO114" s="223"/>
    </row>
    <row r="115" spans="2:67" ht="16.5" customHeight="1" thickBot="1">
      <c r="B115" s="209">
        <v>7</v>
      </c>
      <c r="C115" s="210" t="s">
        <v>598</v>
      </c>
      <c r="D115" s="210" t="s">
        <v>502</v>
      </c>
      <c r="E115" s="211" t="s">
        <v>503</v>
      </c>
      <c r="F115" s="211">
        <v>3</v>
      </c>
      <c r="G115" s="212">
        <f>SUM(H115:L115)</f>
        <v>20</v>
      </c>
      <c r="H115" s="213"/>
      <c r="I115" s="213"/>
      <c r="J115" s="213"/>
      <c r="K115" s="213">
        <v>20</v>
      </c>
      <c r="L115" s="213"/>
      <c r="M115" s="219"/>
      <c r="N115" s="213" t="s">
        <v>56</v>
      </c>
      <c r="O115" s="220"/>
      <c r="P115" s="213"/>
      <c r="Q115" s="213">
        <v>3</v>
      </c>
      <c r="R115" s="220"/>
      <c r="T115" s="304"/>
      <c r="U115" s="304"/>
      <c r="V115" s="247"/>
      <c r="W115" s="247"/>
      <c r="X115" s="248"/>
      <c r="Y115" s="222" t="str">
        <f>C115</f>
        <v>Samoobrona w taktyce i technikach interwencji policyjnej</v>
      </c>
      <c r="Z115" s="223"/>
      <c r="AA115" s="223"/>
      <c r="AB115" s="223" t="s">
        <v>56</v>
      </c>
      <c r="AC115" s="223" t="s">
        <v>56</v>
      </c>
      <c r="AD115" s="223"/>
      <c r="AE115" s="223"/>
      <c r="AF115" s="223"/>
      <c r="AG115" s="223"/>
      <c r="AH115" s="223" t="s">
        <v>56</v>
      </c>
      <c r="AI115" s="223"/>
      <c r="AJ115" s="223" t="s">
        <v>56</v>
      </c>
      <c r="AK115" s="223"/>
      <c r="AL115" s="223"/>
      <c r="AM115" s="249"/>
      <c r="AN115" s="249"/>
      <c r="AO115" s="249" t="s">
        <v>56</v>
      </c>
      <c r="AP115" s="249"/>
      <c r="AQ115" s="249"/>
      <c r="AR115" s="249"/>
      <c r="AS115" s="249" t="s">
        <v>56</v>
      </c>
      <c r="AT115" s="249"/>
      <c r="AU115" s="249"/>
      <c r="AV115" s="249"/>
      <c r="AW115" s="249"/>
      <c r="AX115" s="249"/>
      <c r="AY115" s="223"/>
      <c r="AZ115" s="223"/>
      <c r="BA115" s="223"/>
      <c r="BB115" s="223"/>
      <c r="BC115" s="223"/>
      <c r="BD115" s="223" t="s">
        <v>56</v>
      </c>
      <c r="BE115" s="223" t="s">
        <v>56</v>
      </c>
      <c r="BF115" s="223"/>
      <c r="BG115" s="223"/>
      <c r="BH115" s="223"/>
      <c r="BI115" s="223"/>
      <c r="BJ115" s="223" t="s">
        <v>56</v>
      </c>
      <c r="BK115" s="223"/>
      <c r="BL115" s="223"/>
      <c r="BM115" s="223" t="s">
        <v>56</v>
      </c>
      <c r="BN115" s="223"/>
      <c r="BO115" s="223"/>
    </row>
    <row r="116" spans="2:67" ht="16.5" customHeight="1" thickBot="1">
      <c r="B116" s="209">
        <v>8</v>
      </c>
      <c r="C116" s="306" t="s">
        <v>599</v>
      </c>
      <c r="D116" s="279" t="s">
        <v>520</v>
      </c>
      <c r="E116" s="211" t="s">
        <v>503</v>
      </c>
      <c r="F116" s="211">
        <v>3</v>
      </c>
      <c r="G116" s="212">
        <f>SUM(H116:L116)</f>
        <v>40</v>
      </c>
      <c r="H116" s="213">
        <v>20</v>
      </c>
      <c r="I116" s="213"/>
      <c r="J116" s="213"/>
      <c r="K116" s="213">
        <v>20</v>
      </c>
      <c r="L116" s="213"/>
      <c r="M116" s="219"/>
      <c r="N116" s="213" t="s">
        <v>56</v>
      </c>
      <c r="O116" s="220"/>
      <c r="P116" s="213"/>
      <c r="Q116" s="213">
        <v>3</v>
      </c>
      <c r="R116" s="220"/>
      <c r="T116" s="304"/>
      <c r="U116" s="226">
        <v>1</v>
      </c>
      <c r="V116" s="247"/>
      <c r="W116" s="247"/>
      <c r="X116" s="248"/>
      <c r="Y116" s="222" t="str">
        <f>C116</f>
        <v>Terroryzm i jego zwalczanie (#)</v>
      </c>
      <c r="Z116" s="223"/>
      <c r="AA116" s="223"/>
      <c r="AB116" s="223"/>
      <c r="AC116" s="223" t="s">
        <v>56</v>
      </c>
      <c r="AD116" s="223"/>
      <c r="AE116" s="223"/>
      <c r="AF116" s="223" t="s">
        <v>56</v>
      </c>
      <c r="AG116" s="223"/>
      <c r="AH116" s="223"/>
      <c r="AI116" s="223"/>
      <c r="AJ116" s="223"/>
      <c r="AK116" s="223"/>
      <c r="AL116" s="223"/>
      <c r="AM116" s="249"/>
      <c r="AN116" s="249" t="s">
        <v>56</v>
      </c>
      <c r="AO116" s="249"/>
      <c r="AP116" s="249"/>
      <c r="AQ116" s="249" t="s">
        <v>56</v>
      </c>
      <c r="AR116" s="249"/>
      <c r="AS116" s="249"/>
      <c r="AT116" s="249"/>
      <c r="AU116" s="249"/>
      <c r="AV116" s="249"/>
      <c r="AW116" s="249"/>
      <c r="AX116" s="249"/>
      <c r="AY116" s="223"/>
      <c r="AZ116" s="223"/>
      <c r="BA116" s="223"/>
      <c r="BB116" s="223" t="s">
        <v>56</v>
      </c>
      <c r="BC116" s="223"/>
      <c r="BD116" s="223" t="s">
        <v>56</v>
      </c>
      <c r="BE116" s="223"/>
      <c r="BF116" s="223"/>
      <c r="BG116" s="223" t="s">
        <v>56</v>
      </c>
      <c r="BH116" s="223"/>
      <c r="BI116" s="223"/>
      <c r="BJ116" s="223"/>
      <c r="BK116" s="223"/>
      <c r="BL116" s="223"/>
      <c r="BM116" s="223" t="s">
        <v>56</v>
      </c>
      <c r="BN116" s="223"/>
      <c r="BO116" s="223"/>
    </row>
    <row r="117" spans="2:67" s="272" customFormat="1" ht="16.5" customHeight="1" thickBot="1">
      <c r="B117" s="258"/>
      <c r="C117" s="259" t="s">
        <v>530</v>
      </c>
      <c r="D117" s="260"/>
      <c r="E117" s="261"/>
      <c r="F117" s="261"/>
      <c r="G117" s="261"/>
      <c r="H117" s="262"/>
      <c r="I117" s="262"/>
      <c r="J117" s="262"/>
      <c r="K117" s="262"/>
      <c r="L117" s="262"/>
      <c r="M117" s="263"/>
      <c r="N117" s="264"/>
      <c r="O117" s="265"/>
      <c r="P117" s="263"/>
      <c r="Q117" s="262"/>
      <c r="R117" s="266"/>
      <c r="S117" s="267"/>
      <c r="T117" s="305"/>
      <c r="U117" s="305"/>
      <c r="V117" s="268"/>
      <c r="W117" s="268"/>
      <c r="X117" s="269"/>
      <c r="Y117" s="270" t="str">
        <f t="shared" si="7"/>
        <v>Specjalność: Socjologia zarządzania sektorem bezpieczeństwa</v>
      </c>
      <c r="Z117" s="271"/>
      <c r="AA117" s="271"/>
      <c r="AB117" s="271"/>
      <c r="AC117" s="271"/>
      <c r="AD117" s="271"/>
      <c r="AE117" s="271"/>
      <c r="AF117" s="271"/>
      <c r="AG117" s="271"/>
      <c r="AH117" s="271"/>
      <c r="AI117" s="271"/>
      <c r="AJ117" s="271"/>
      <c r="AK117" s="271"/>
      <c r="AL117" s="271"/>
      <c r="AM117" s="271"/>
      <c r="AN117" s="271"/>
      <c r="AO117" s="271"/>
      <c r="AP117" s="271"/>
      <c r="AQ117" s="271"/>
      <c r="AR117" s="271"/>
      <c r="AS117" s="271"/>
      <c r="AT117" s="271"/>
      <c r="AU117" s="271"/>
      <c r="AV117" s="271"/>
      <c r="AW117" s="271"/>
      <c r="AX117" s="271"/>
      <c r="AY117" s="271"/>
      <c r="AZ117" s="271"/>
      <c r="BA117" s="271"/>
      <c r="BB117" s="271"/>
      <c r="BC117" s="271"/>
      <c r="BD117" s="271"/>
      <c r="BE117" s="271"/>
      <c r="BF117" s="271"/>
      <c r="BG117" s="271"/>
      <c r="BH117" s="271"/>
      <c r="BI117" s="271"/>
      <c r="BJ117" s="271"/>
      <c r="BK117" s="271"/>
      <c r="BL117" s="271"/>
      <c r="BM117" s="271"/>
      <c r="BN117" s="271"/>
      <c r="BO117" s="271"/>
    </row>
    <row r="118" spans="2:67" ht="16.5" customHeight="1" thickBot="1">
      <c r="B118" s="209">
        <v>6</v>
      </c>
      <c r="C118" s="251" t="s">
        <v>600</v>
      </c>
      <c r="D118" s="277" t="s">
        <v>330</v>
      </c>
      <c r="E118" s="211" t="s">
        <v>503</v>
      </c>
      <c r="F118" s="211">
        <v>3</v>
      </c>
      <c r="G118" s="212">
        <f>SUM(H118:L118)</f>
        <v>20</v>
      </c>
      <c r="H118" s="213"/>
      <c r="I118" s="213"/>
      <c r="J118" s="213"/>
      <c r="K118" s="213">
        <v>20</v>
      </c>
      <c r="L118" s="213"/>
      <c r="M118" s="219"/>
      <c r="N118" s="213" t="s">
        <v>56</v>
      </c>
      <c r="O118" s="220"/>
      <c r="P118" s="213"/>
      <c r="Q118" s="213">
        <v>3</v>
      </c>
      <c r="R118" s="220"/>
      <c r="T118" s="304"/>
      <c r="U118" s="221">
        <f>SUM(P118:R118)</f>
        <v>3</v>
      </c>
      <c r="V118" s="247">
        <v>3</v>
      </c>
      <c r="W118" s="247"/>
      <c r="X118" s="248"/>
      <c r="Y118" s="222" t="str">
        <f>C118</f>
        <v>Zarządzanie ryzykiem(*)</v>
      </c>
      <c r="Z118" s="223"/>
      <c r="AA118" s="223"/>
      <c r="AB118" s="223" t="s">
        <v>56</v>
      </c>
      <c r="AC118" s="223"/>
      <c r="AD118" s="223"/>
      <c r="AE118" s="223" t="s">
        <v>56</v>
      </c>
      <c r="AF118" s="223"/>
      <c r="AG118" s="223"/>
      <c r="AH118" s="223"/>
      <c r="AI118" s="223"/>
      <c r="AJ118" s="223"/>
      <c r="AK118" s="223"/>
      <c r="AL118" s="223"/>
      <c r="AM118" s="249" t="s">
        <v>56</v>
      </c>
      <c r="AN118" s="249" t="s">
        <v>56</v>
      </c>
      <c r="AO118" s="249"/>
      <c r="AP118" s="249"/>
      <c r="AQ118" s="249"/>
      <c r="AR118" s="249"/>
      <c r="AS118" s="249"/>
      <c r="AT118" s="249"/>
      <c r="AU118" s="249"/>
      <c r="AV118" s="249"/>
      <c r="AW118" s="249"/>
      <c r="AX118" s="249"/>
      <c r="AY118" s="223"/>
      <c r="AZ118" s="223" t="s">
        <v>56</v>
      </c>
      <c r="BA118" s="223"/>
      <c r="BB118" s="223"/>
      <c r="BC118" s="223"/>
      <c r="BD118" s="223"/>
      <c r="BE118" s="223" t="s">
        <v>56</v>
      </c>
      <c r="BF118" s="223"/>
      <c r="BG118" s="223"/>
      <c r="BH118" s="223"/>
      <c r="BI118" s="223"/>
      <c r="BJ118" s="223" t="s">
        <v>56</v>
      </c>
      <c r="BK118" s="223"/>
      <c r="BL118" s="223"/>
      <c r="BM118" s="223" t="s">
        <v>56</v>
      </c>
      <c r="BN118" s="223"/>
      <c r="BO118" s="223"/>
    </row>
    <row r="119" spans="2:67" ht="16.5" customHeight="1" thickBot="1">
      <c r="B119" s="209">
        <v>7</v>
      </c>
      <c r="C119" s="307" t="s">
        <v>601</v>
      </c>
      <c r="D119" s="273" t="s">
        <v>541</v>
      </c>
      <c r="E119" s="211" t="s">
        <v>503</v>
      </c>
      <c r="F119" s="211">
        <v>3</v>
      </c>
      <c r="G119" s="212">
        <f>SUM(H119:L119)</f>
        <v>20</v>
      </c>
      <c r="H119" s="213"/>
      <c r="I119" s="213"/>
      <c r="J119" s="213"/>
      <c r="K119" s="213">
        <v>20</v>
      </c>
      <c r="L119" s="213"/>
      <c r="M119" s="219"/>
      <c r="N119" s="213" t="s">
        <v>56</v>
      </c>
      <c r="O119" s="220"/>
      <c r="P119" s="213"/>
      <c r="Q119" s="213">
        <v>3</v>
      </c>
      <c r="R119" s="220"/>
      <c r="T119" s="304"/>
      <c r="U119" s="304"/>
      <c r="V119" s="247"/>
      <c r="W119" s="247"/>
      <c r="X119" s="248"/>
      <c r="Y119" s="222" t="str">
        <f>C119</f>
        <v>Przemyt i jego wymiary</v>
      </c>
      <c r="Z119" s="223"/>
      <c r="AA119" s="223"/>
      <c r="AB119" s="223"/>
      <c r="AC119" s="223" t="s">
        <v>56</v>
      </c>
      <c r="AD119" s="223"/>
      <c r="AE119" s="223"/>
      <c r="AF119" s="223" t="s">
        <v>56</v>
      </c>
      <c r="AG119" s="223"/>
      <c r="AH119" s="223"/>
      <c r="AI119" s="223"/>
      <c r="AJ119" s="223"/>
      <c r="AK119" s="223"/>
      <c r="AL119" s="223"/>
      <c r="AM119" s="249"/>
      <c r="AN119" s="249"/>
      <c r="AO119" s="249" t="s">
        <v>56</v>
      </c>
      <c r="AP119" s="249"/>
      <c r="AQ119" s="249" t="s">
        <v>56</v>
      </c>
      <c r="AR119" s="249"/>
      <c r="AS119" s="249"/>
      <c r="AT119" s="249"/>
      <c r="AU119" s="249"/>
      <c r="AV119" s="249"/>
      <c r="AW119" s="249"/>
      <c r="AX119" s="249"/>
      <c r="AY119" s="223"/>
      <c r="AZ119" s="223"/>
      <c r="BA119" s="223" t="s">
        <v>56</v>
      </c>
      <c r="BB119" s="223"/>
      <c r="BC119" s="223"/>
      <c r="BD119" s="223"/>
      <c r="BE119" s="223" t="s">
        <v>56</v>
      </c>
      <c r="BF119" s="223"/>
      <c r="BG119" s="223"/>
      <c r="BH119" s="223"/>
      <c r="BI119" s="223"/>
      <c r="BJ119" s="223" t="s">
        <v>56</v>
      </c>
      <c r="BK119" s="223"/>
      <c r="BL119" s="223"/>
      <c r="BM119" s="223" t="s">
        <v>56</v>
      </c>
      <c r="BN119" s="223"/>
      <c r="BO119" s="223"/>
    </row>
    <row r="120" spans="2:67" ht="16.5" customHeight="1" thickBot="1">
      <c r="B120" s="209">
        <v>8</v>
      </c>
      <c r="C120" s="308" t="s">
        <v>602</v>
      </c>
      <c r="D120" s="309" t="s">
        <v>603</v>
      </c>
      <c r="E120" s="211" t="s">
        <v>503</v>
      </c>
      <c r="F120" s="211">
        <v>3</v>
      </c>
      <c r="G120" s="212">
        <f>SUM(H120:L120)</f>
        <v>40</v>
      </c>
      <c r="H120" s="213">
        <v>20</v>
      </c>
      <c r="I120" s="213"/>
      <c r="J120" s="213"/>
      <c r="K120" s="213">
        <v>20</v>
      </c>
      <c r="L120" s="213"/>
      <c r="M120" s="219"/>
      <c r="N120" s="213" t="s">
        <v>56</v>
      </c>
      <c r="O120" s="220"/>
      <c r="P120" s="213"/>
      <c r="Q120" s="213">
        <v>3</v>
      </c>
      <c r="R120" s="220"/>
      <c r="T120" s="304"/>
      <c r="U120" s="221">
        <f>SUM(P120:R120)</f>
        <v>3</v>
      </c>
      <c r="V120" s="247"/>
      <c r="W120" s="247"/>
      <c r="X120" s="248"/>
      <c r="Y120" s="222" t="str">
        <f>C120</f>
        <v>Zamówienia publiczne i procedury odwoławcze(*)</v>
      </c>
      <c r="Z120" s="223"/>
      <c r="AA120" s="223"/>
      <c r="AB120" s="223"/>
      <c r="AC120" s="223"/>
      <c r="AD120" s="223" t="s">
        <v>56</v>
      </c>
      <c r="AE120" s="223"/>
      <c r="AF120" s="223"/>
      <c r="AG120" s="223"/>
      <c r="AH120" s="223"/>
      <c r="AI120" s="223" t="s">
        <v>56</v>
      </c>
      <c r="AJ120" s="223" t="s">
        <v>56</v>
      </c>
      <c r="AK120" s="223" t="s">
        <v>56</v>
      </c>
      <c r="AL120" s="223"/>
      <c r="AM120" s="249" t="s">
        <v>56</v>
      </c>
      <c r="AN120" s="249"/>
      <c r="AO120" s="249"/>
      <c r="AP120" s="249" t="s">
        <v>56</v>
      </c>
      <c r="AQ120" s="249"/>
      <c r="AR120" s="249"/>
      <c r="AS120" s="249"/>
      <c r="AT120" s="249"/>
      <c r="AU120" s="249"/>
      <c r="AV120" s="249"/>
      <c r="AW120" s="249"/>
      <c r="AX120" s="249"/>
      <c r="AY120" s="223" t="s">
        <v>56</v>
      </c>
      <c r="AZ120" s="223"/>
      <c r="BA120" s="223"/>
      <c r="BB120" s="223"/>
      <c r="BC120" s="223"/>
      <c r="BD120" s="223"/>
      <c r="BE120" s="223" t="s">
        <v>56</v>
      </c>
      <c r="BF120" s="223"/>
      <c r="BG120" s="223" t="s">
        <v>56</v>
      </c>
      <c r="BH120" s="223"/>
      <c r="BI120" s="223"/>
      <c r="BJ120" s="223"/>
      <c r="BK120" s="223"/>
      <c r="BL120" s="223"/>
      <c r="BM120" s="223" t="s">
        <v>56</v>
      </c>
      <c r="BN120" s="223"/>
      <c r="BO120" s="223"/>
    </row>
    <row r="121" spans="2:67" s="272" customFormat="1" ht="16.5" customHeight="1" thickBot="1">
      <c r="B121" s="258"/>
      <c r="C121" s="259" t="s">
        <v>537</v>
      </c>
      <c r="D121" s="260"/>
      <c r="E121" s="261"/>
      <c r="F121" s="261"/>
      <c r="G121" s="261"/>
      <c r="H121" s="262"/>
      <c r="I121" s="262"/>
      <c r="J121" s="262"/>
      <c r="K121" s="262"/>
      <c r="L121" s="262"/>
      <c r="M121" s="263"/>
      <c r="N121" s="264"/>
      <c r="O121" s="265"/>
      <c r="P121" s="263"/>
      <c r="Q121" s="262"/>
      <c r="R121" s="266"/>
      <c r="S121" s="267"/>
      <c r="T121" s="305"/>
      <c r="U121" s="305"/>
      <c r="V121" s="268"/>
      <c r="W121" s="268"/>
      <c r="X121" s="269"/>
      <c r="Y121" s="270" t="str">
        <f t="shared" si="7"/>
        <v>Specjalność: Badania i ewaluacja polityk publicznych</v>
      </c>
      <c r="Z121" s="271"/>
      <c r="AA121" s="271"/>
      <c r="AB121" s="271"/>
      <c r="AC121" s="271"/>
      <c r="AD121" s="271"/>
      <c r="AE121" s="271"/>
      <c r="AF121" s="271"/>
      <c r="AG121" s="271"/>
      <c r="AH121" s="271"/>
      <c r="AI121" s="271"/>
      <c r="AJ121" s="271"/>
      <c r="AK121" s="271"/>
      <c r="AL121" s="271"/>
      <c r="AM121" s="271"/>
      <c r="AN121" s="271"/>
      <c r="AO121" s="271"/>
      <c r="AP121" s="271"/>
      <c r="AQ121" s="271"/>
      <c r="AR121" s="271"/>
      <c r="AS121" s="271"/>
      <c r="AT121" s="271"/>
      <c r="AU121" s="271"/>
      <c r="AV121" s="271"/>
      <c r="AW121" s="271"/>
      <c r="AX121" s="271"/>
      <c r="AY121" s="271"/>
      <c r="AZ121" s="271"/>
      <c r="BA121" s="271"/>
      <c r="BB121" s="271"/>
      <c r="BC121" s="271"/>
      <c r="BD121" s="271"/>
      <c r="BE121" s="271"/>
      <c r="BF121" s="271"/>
      <c r="BG121" s="271"/>
      <c r="BH121" s="271"/>
      <c r="BI121" s="271"/>
      <c r="BJ121" s="271"/>
      <c r="BK121" s="271"/>
      <c r="BL121" s="271"/>
      <c r="BM121" s="271"/>
      <c r="BN121" s="271"/>
      <c r="BO121" s="271"/>
    </row>
    <row r="122" spans="2:67" ht="16.5" customHeight="1" thickBot="1">
      <c r="B122" s="209">
        <v>6</v>
      </c>
      <c r="C122" s="282" t="s">
        <v>604</v>
      </c>
      <c r="D122" s="279" t="s">
        <v>541</v>
      </c>
      <c r="E122" s="211" t="s">
        <v>503</v>
      </c>
      <c r="F122" s="211">
        <v>3</v>
      </c>
      <c r="G122" s="212">
        <f>SUM(H122:L122)</f>
        <v>20</v>
      </c>
      <c r="H122" s="213"/>
      <c r="I122" s="213"/>
      <c r="J122" s="213"/>
      <c r="K122" s="213">
        <v>20</v>
      </c>
      <c r="L122" s="213"/>
      <c r="M122" s="219"/>
      <c r="N122" s="213" t="s">
        <v>56</v>
      </c>
      <c r="O122" s="220"/>
      <c r="P122" s="213"/>
      <c r="Q122" s="213">
        <v>3</v>
      </c>
      <c r="R122" s="220"/>
      <c r="T122" s="304"/>
      <c r="U122" s="304"/>
      <c r="V122" s="247"/>
      <c r="W122" s="247"/>
      <c r="X122" s="248"/>
      <c r="Y122" s="222" t="str">
        <f t="shared" si="7"/>
        <v xml:space="preserve">Kapitał społeczny i jego wymiary </v>
      </c>
      <c r="Z122" s="223"/>
      <c r="AA122" s="223"/>
      <c r="AB122" s="223" t="s">
        <v>56</v>
      </c>
      <c r="AC122" s="223"/>
      <c r="AD122" s="223"/>
      <c r="AE122" s="223"/>
      <c r="AF122" s="223" t="s">
        <v>56</v>
      </c>
      <c r="AG122" s="223"/>
      <c r="AH122" s="223" t="s">
        <v>56</v>
      </c>
      <c r="AI122" s="223"/>
      <c r="AJ122" s="223"/>
      <c r="AK122" s="223"/>
      <c r="AL122" s="223"/>
      <c r="AM122" s="249"/>
      <c r="AN122" s="249" t="s">
        <v>56</v>
      </c>
      <c r="AO122" s="249"/>
      <c r="AP122" s="249"/>
      <c r="AQ122" s="249"/>
      <c r="AR122" s="249" t="s">
        <v>56</v>
      </c>
      <c r="AS122" s="249"/>
      <c r="AT122" s="249" t="s">
        <v>56</v>
      </c>
      <c r="AU122" s="249"/>
      <c r="AV122" s="249"/>
      <c r="AW122" s="249"/>
      <c r="AX122" s="249"/>
      <c r="AY122" s="223"/>
      <c r="AZ122" s="223"/>
      <c r="BA122" s="223"/>
      <c r="BB122" s="223" t="s">
        <v>56</v>
      </c>
      <c r="BC122" s="223"/>
      <c r="BD122" s="223"/>
      <c r="BE122" s="223" t="s">
        <v>56</v>
      </c>
      <c r="BF122" s="223"/>
      <c r="BG122" s="223"/>
      <c r="BH122" s="223"/>
      <c r="BI122" s="223"/>
      <c r="BJ122" s="223" t="s">
        <v>56</v>
      </c>
      <c r="BK122" s="223"/>
      <c r="BL122" s="223"/>
      <c r="BM122" s="223" t="s">
        <v>56</v>
      </c>
      <c r="BN122" s="223"/>
      <c r="BO122" s="223"/>
    </row>
    <row r="123" spans="2:67" ht="16.5" customHeight="1" thickBot="1">
      <c r="B123" s="209">
        <v>7</v>
      </c>
      <c r="C123" s="228" t="s">
        <v>605</v>
      </c>
      <c r="D123" s="277" t="s">
        <v>606</v>
      </c>
      <c r="E123" s="211" t="s">
        <v>503</v>
      </c>
      <c r="F123" s="211">
        <v>3</v>
      </c>
      <c r="G123" s="212">
        <f>SUM(H123:L123)</f>
        <v>20</v>
      </c>
      <c r="H123" s="213"/>
      <c r="I123" s="213"/>
      <c r="J123" s="213"/>
      <c r="K123" s="213">
        <v>20</v>
      </c>
      <c r="L123" s="213"/>
      <c r="M123" s="219"/>
      <c r="N123" s="213" t="s">
        <v>56</v>
      </c>
      <c r="O123" s="220"/>
      <c r="P123" s="213"/>
      <c r="Q123" s="213">
        <v>3</v>
      </c>
      <c r="R123" s="220"/>
      <c r="T123" s="304"/>
      <c r="U123" s="304"/>
      <c r="V123" s="247">
        <v>3</v>
      </c>
      <c r="W123" s="247"/>
      <c r="X123" s="248"/>
      <c r="Y123" s="222" t="str">
        <f t="shared" si="7"/>
        <v>Biopolityka i bioetyka</v>
      </c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 t="s">
        <v>56</v>
      </c>
      <c r="AL123" s="223" t="s">
        <v>56</v>
      </c>
      <c r="AM123" s="249"/>
      <c r="AN123" s="249" t="s">
        <v>56</v>
      </c>
      <c r="AO123" s="249"/>
      <c r="AP123" s="249"/>
      <c r="AQ123" s="249"/>
      <c r="AR123" s="249" t="s">
        <v>56</v>
      </c>
      <c r="AS123" s="249"/>
      <c r="AT123" s="249"/>
      <c r="AU123" s="249"/>
      <c r="AV123" s="249"/>
      <c r="AW123" s="249"/>
      <c r="AX123" s="249"/>
      <c r="AY123" s="223"/>
      <c r="AZ123" s="223"/>
      <c r="BA123" s="223"/>
      <c r="BB123" s="223"/>
      <c r="BC123" s="223" t="s">
        <v>56</v>
      </c>
      <c r="BD123" s="223"/>
      <c r="BE123" s="223"/>
      <c r="BF123" s="223" t="s">
        <v>56</v>
      </c>
      <c r="BG123" s="223"/>
      <c r="BH123" s="223"/>
      <c r="BI123" s="223"/>
      <c r="BJ123" s="223" t="s">
        <v>56</v>
      </c>
      <c r="BK123" s="223"/>
      <c r="BL123" s="223"/>
      <c r="BM123" s="223" t="s">
        <v>56</v>
      </c>
      <c r="BN123" s="223"/>
      <c r="BO123" s="223"/>
    </row>
    <row r="124" spans="2:67" ht="16.5" customHeight="1" thickBot="1">
      <c r="B124" s="209">
        <v>8</v>
      </c>
      <c r="C124" s="280" t="s">
        <v>607</v>
      </c>
      <c r="D124" s="281" t="s">
        <v>608</v>
      </c>
      <c r="E124" s="211" t="s">
        <v>503</v>
      </c>
      <c r="F124" s="211">
        <v>3</v>
      </c>
      <c r="G124" s="212">
        <f>SUM(H124:L124)</f>
        <v>40</v>
      </c>
      <c r="H124" s="213">
        <v>20</v>
      </c>
      <c r="I124" s="213"/>
      <c r="J124" s="213"/>
      <c r="K124" s="213">
        <v>20</v>
      </c>
      <c r="L124" s="213"/>
      <c r="M124" s="219"/>
      <c r="N124" s="213" t="s">
        <v>56</v>
      </c>
      <c r="O124" s="220"/>
      <c r="P124" s="213"/>
      <c r="Q124" s="213">
        <v>3</v>
      </c>
      <c r="R124" s="220"/>
      <c r="T124" s="304"/>
      <c r="U124" s="304"/>
      <c r="V124" s="247"/>
      <c r="W124" s="247"/>
      <c r="X124" s="248"/>
      <c r="Y124" s="222" t="str">
        <f t="shared" si="7"/>
        <v>Socjologia mniejszości społecznych</v>
      </c>
      <c r="Z124" s="223" t="s">
        <v>56</v>
      </c>
      <c r="AA124" s="223"/>
      <c r="AB124" s="223"/>
      <c r="AC124" s="223" t="s">
        <v>56</v>
      </c>
      <c r="AD124" s="223"/>
      <c r="AE124" s="223"/>
      <c r="AF124" s="223"/>
      <c r="AG124" s="223" t="s">
        <v>56</v>
      </c>
      <c r="AH124" s="223"/>
      <c r="AI124" s="223"/>
      <c r="AJ124" s="223"/>
      <c r="AK124" s="223"/>
      <c r="AL124" s="223"/>
      <c r="AM124" s="249" t="s">
        <v>56</v>
      </c>
      <c r="AN124" s="249"/>
      <c r="AO124" s="249" t="s">
        <v>56</v>
      </c>
      <c r="AP124" s="249"/>
      <c r="AQ124" s="249"/>
      <c r="AR124" s="249"/>
      <c r="AS124" s="249"/>
      <c r="AT124" s="249"/>
      <c r="AU124" s="249"/>
      <c r="AV124" s="249"/>
      <c r="AW124" s="249"/>
      <c r="AX124" s="249"/>
      <c r="AY124" s="223"/>
      <c r="AZ124" s="223"/>
      <c r="BA124" s="223" t="s">
        <v>56</v>
      </c>
      <c r="BB124" s="223"/>
      <c r="BC124" s="223"/>
      <c r="BD124" s="223"/>
      <c r="BE124" s="223"/>
      <c r="BF124" s="223" t="s">
        <v>56</v>
      </c>
      <c r="BG124" s="223" t="s">
        <v>56</v>
      </c>
      <c r="BH124" s="223"/>
      <c r="BI124" s="223"/>
      <c r="BJ124" s="223"/>
      <c r="BK124" s="223"/>
      <c r="BL124" s="223"/>
      <c r="BM124" s="223" t="s">
        <v>56</v>
      </c>
      <c r="BN124" s="223"/>
      <c r="BO124" s="223"/>
    </row>
    <row r="125" spans="2:67" s="272" customFormat="1" ht="16.5" customHeight="1" thickBot="1">
      <c r="B125" s="258"/>
      <c r="C125" s="259" t="s">
        <v>544</v>
      </c>
      <c r="D125" s="260"/>
      <c r="E125" s="261"/>
      <c r="F125" s="261"/>
      <c r="G125" s="261"/>
      <c r="H125" s="262"/>
      <c r="I125" s="262"/>
      <c r="J125" s="262"/>
      <c r="K125" s="262"/>
      <c r="L125" s="262"/>
      <c r="M125" s="263"/>
      <c r="N125" s="264"/>
      <c r="O125" s="265"/>
      <c r="P125" s="263"/>
      <c r="Q125" s="262"/>
      <c r="R125" s="266"/>
      <c r="S125" s="267"/>
      <c r="T125" s="305"/>
      <c r="U125" s="305"/>
      <c r="V125" s="268"/>
      <c r="W125" s="268"/>
      <c r="X125" s="269"/>
      <c r="Y125" s="270" t="str">
        <f t="shared" si="7"/>
        <v>Specjalność: Socjotechniki wpływu społecznego</v>
      </c>
      <c r="Z125" s="271"/>
      <c r="AA125" s="271"/>
      <c r="AB125" s="271"/>
      <c r="AC125" s="271"/>
      <c r="AD125" s="271"/>
      <c r="AE125" s="271"/>
      <c r="AF125" s="271"/>
      <c r="AG125" s="271"/>
      <c r="AH125" s="271"/>
      <c r="AI125" s="271"/>
      <c r="AJ125" s="271"/>
      <c r="AK125" s="271"/>
      <c r="AL125" s="271"/>
      <c r="AM125" s="271"/>
      <c r="AN125" s="271"/>
      <c r="AO125" s="271"/>
      <c r="AP125" s="271"/>
      <c r="AQ125" s="271"/>
      <c r="AR125" s="271"/>
      <c r="AS125" s="271"/>
      <c r="AT125" s="271"/>
      <c r="AU125" s="271"/>
      <c r="AV125" s="271"/>
      <c r="AW125" s="271"/>
      <c r="AX125" s="271"/>
      <c r="AY125" s="271"/>
      <c r="AZ125" s="271"/>
      <c r="BA125" s="271"/>
      <c r="BB125" s="271"/>
      <c r="BC125" s="271"/>
      <c r="BD125" s="271"/>
      <c r="BE125" s="271"/>
      <c r="BF125" s="271"/>
      <c r="BG125" s="271"/>
      <c r="BH125" s="271"/>
      <c r="BI125" s="271"/>
      <c r="BJ125" s="271"/>
      <c r="BK125" s="271"/>
      <c r="BL125" s="271"/>
      <c r="BM125" s="271"/>
      <c r="BN125" s="271"/>
      <c r="BO125" s="271"/>
    </row>
    <row r="126" spans="2:67" ht="16.5" customHeight="1" thickBot="1">
      <c r="B126" s="209">
        <v>6</v>
      </c>
      <c r="C126" s="210" t="s">
        <v>609</v>
      </c>
      <c r="D126" s="210" t="s">
        <v>548</v>
      </c>
      <c r="E126" s="211" t="s">
        <v>503</v>
      </c>
      <c r="F126" s="211">
        <v>3</v>
      </c>
      <c r="G126" s="212">
        <f>SUM(H126:L126)</f>
        <v>20</v>
      </c>
      <c r="H126" s="213"/>
      <c r="I126" s="213"/>
      <c r="J126" s="213"/>
      <c r="K126" s="213">
        <v>20</v>
      </c>
      <c r="L126" s="213"/>
      <c r="M126" s="219"/>
      <c r="N126" s="213" t="s">
        <v>56</v>
      </c>
      <c r="O126" s="220"/>
      <c r="P126" s="213"/>
      <c r="Q126" s="213">
        <v>3</v>
      </c>
      <c r="R126" s="220"/>
      <c r="T126" s="304"/>
      <c r="U126" s="304"/>
      <c r="V126" s="247"/>
      <c r="W126" s="247"/>
      <c r="X126" s="248"/>
      <c r="Y126" s="222" t="str">
        <f t="shared" si="7"/>
        <v>Konflikty społeczne i  sposoby ich rozwiązywania</v>
      </c>
      <c r="Z126" s="223"/>
      <c r="AA126" s="223"/>
      <c r="AB126" s="223" t="s">
        <v>56</v>
      </c>
      <c r="AC126" s="223"/>
      <c r="AD126" s="223"/>
      <c r="AE126" s="223"/>
      <c r="AF126" s="223" t="s">
        <v>56</v>
      </c>
      <c r="AG126" s="223"/>
      <c r="AH126" s="223"/>
      <c r="AI126" s="223" t="s">
        <v>56</v>
      </c>
      <c r="AJ126" s="223"/>
      <c r="AK126" s="223"/>
      <c r="AL126" s="223"/>
      <c r="AM126" s="249"/>
      <c r="AN126" s="249"/>
      <c r="AO126" s="249"/>
      <c r="AP126" s="249"/>
      <c r="AQ126" s="249" t="s">
        <v>56</v>
      </c>
      <c r="AR126" s="249"/>
      <c r="AS126" s="249"/>
      <c r="AT126" s="249" t="s">
        <v>56</v>
      </c>
      <c r="AU126" s="249"/>
      <c r="AV126" s="249"/>
      <c r="AW126" s="249"/>
      <c r="AX126" s="249"/>
      <c r="AY126" s="223"/>
      <c r="AZ126" s="223"/>
      <c r="BA126" s="223"/>
      <c r="BB126" s="223" t="s">
        <v>56</v>
      </c>
      <c r="BC126" s="223"/>
      <c r="BD126" s="223"/>
      <c r="BE126" s="223"/>
      <c r="BF126" s="223" t="s">
        <v>56</v>
      </c>
      <c r="BG126" s="223"/>
      <c r="BH126" s="223"/>
      <c r="BI126" s="223"/>
      <c r="BJ126" s="223" t="s">
        <v>56</v>
      </c>
      <c r="BK126" s="223"/>
      <c r="BL126" s="223"/>
      <c r="BM126" s="223" t="s">
        <v>56</v>
      </c>
      <c r="BN126" s="223"/>
      <c r="BO126" s="223"/>
    </row>
    <row r="127" spans="2:67" ht="16.5" customHeight="1" thickBot="1">
      <c r="B127" s="209">
        <v>7</v>
      </c>
      <c r="C127" s="228" t="s">
        <v>610</v>
      </c>
      <c r="D127" s="279" t="s">
        <v>541</v>
      </c>
      <c r="E127" s="211" t="s">
        <v>503</v>
      </c>
      <c r="F127" s="211">
        <v>3</v>
      </c>
      <c r="G127" s="212">
        <f>SUM(H127:L127)</f>
        <v>20</v>
      </c>
      <c r="H127" s="213"/>
      <c r="I127" s="213"/>
      <c r="J127" s="213"/>
      <c r="K127" s="213">
        <v>20</v>
      </c>
      <c r="L127" s="213"/>
      <c r="M127" s="219"/>
      <c r="N127" s="213" t="s">
        <v>56</v>
      </c>
      <c r="O127" s="220"/>
      <c r="P127" s="213"/>
      <c r="Q127" s="213">
        <v>3</v>
      </c>
      <c r="R127" s="220"/>
      <c r="T127" s="304"/>
      <c r="U127" s="304"/>
      <c r="V127" s="247"/>
      <c r="W127" s="247"/>
      <c r="X127" s="248"/>
      <c r="Y127" s="222" t="str">
        <f t="shared" si="7"/>
        <v>Mediacje społeczne</v>
      </c>
      <c r="Z127" s="223"/>
      <c r="AA127" s="223"/>
      <c r="AB127" s="223"/>
      <c r="AC127" s="223" t="s">
        <v>56</v>
      </c>
      <c r="AD127" s="223"/>
      <c r="AE127" s="223"/>
      <c r="AF127" s="223"/>
      <c r="AG127" s="223" t="s">
        <v>56</v>
      </c>
      <c r="AH127" s="223"/>
      <c r="AI127" s="223"/>
      <c r="AJ127" s="223" t="s">
        <v>56</v>
      </c>
      <c r="AK127" s="223"/>
      <c r="AL127" s="223"/>
      <c r="AM127" s="249"/>
      <c r="AN127" s="249" t="s">
        <v>56</v>
      </c>
      <c r="AO127" s="249"/>
      <c r="AP127" s="249"/>
      <c r="AQ127" s="249"/>
      <c r="AR127" s="249"/>
      <c r="AS127" s="249" t="s">
        <v>56</v>
      </c>
      <c r="AT127" s="249"/>
      <c r="AU127" s="249"/>
      <c r="AV127" s="249"/>
      <c r="AW127" s="249"/>
      <c r="AX127" s="249"/>
      <c r="AY127" s="223"/>
      <c r="AZ127" s="223"/>
      <c r="BA127" s="223" t="s">
        <v>56</v>
      </c>
      <c r="BB127" s="223"/>
      <c r="BC127" s="223"/>
      <c r="BD127" s="223"/>
      <c r="BE127" s="223" t="s">
        <v>56</v>
      </c>
      <c r="BF127" s="223"/>
      <c r="BG127" s="223"/>
      <c r="BH127" s="223"/>
      <c r="BI127" s="223"/>
      <c r="BJ127" s="223" t="s">
        <v>56</v>
      </c>
      <c r="BK127" s="223"/>
      <c r="BL127" s="223"/>
      <c r="BM127" s="223" t="s">
        <v>56</v>
      </c>
      <c r="BN127" s="223"/>
      <c r="BO127" s="223"/>
    </row>
    <row r="128" spans="2:67" ht="16.5" customHeight="1" thickBot="1">
      <c r="B128" s="209">
        <v>8</v>
      </c>
      <c r="C128" s="282" t="s">
        <v>611</v>
      </c>
      <c r="D128" s="279" t="s">
        <v>338</v>
      </c>
      <c r="E128" s="211" t="s">
        <v>503</v>
      </c>
      <c r="F128" s="211">
        <v>3</v>
      </c>
      <c r="G128" s="212">
        <f>SUM(H128:L128)</f>
        <v>40</v>
      </c>
      <c r="H128" s="213">
        <v>20</v>
      </c>
      <c r="I128" s="213"/>
      <c r="J128" s="213"/>
      <c r="K128" s="213">
        <v>20</v>
      </c>
      <c r="L128" s="213"/>
      <c r="M128" s="219"/>
      <c r="N128" s="213" t="s">
        <v>56</v>
      </c>
      <c r="O128" s="220"/>
      <c r="P128" s="213"/>
      <c r="Q128" s="213">
        <v>3</v>
      </c>
      <c r="R128" s="220"/>
      <c r="T128" s="304"/>
      <c r="U128" s="304"/>
      <c r="V128" s="247"/>
      <c r="W128" s="247"/>
      <c r="X128" s="248"/>
      <c r="Y128" s="222" t="str">
        <f t="shared" si="7"/>
        <v>Kreowanie wizerunku instytucji publicznych</v>
      </c>
      <c r="Z128" s="223"/>
      <c r="AA128" s="223"/>
      <c r="AB128" s="223" t="s">
        <v>56</v>
      </c>
      <c r="AC128" s="223"/>
      <c r="AD128" s="223"/>
      <c r="AE128" s="223"/>
      <c r="AF128" s="223" t="s">
        <v>56</v>
      </c>
      <c r="AG128" s="223"/>
      <c r="AH128" s="223" t="s">
        <v>56</v>
      </c>
      <c r="AI128" s="223"/>
      <c r="AJ128" s="223"/>
      <c r="AK128" s="223"/>
      <c r="AL128" s="223"/>
      <c r="AM128" s="249"/>
      <c r="AN128" s="249"/>
      <c r="AO128" s="249" t="s">
        <v>56</v>
      </c>
      <c r="AP128" s="249"/>
      <c r="AQ128" s="249"/>
      <c r="AR128" s="249" t="s">
        <v>56</v>
      </c>
      <c r="AS128" s="249"/>
      <c r="AT128" s="249"/>
      <c r="AU128" s="249"/>
      <c r="AV128" s="249"/>
      <c r="AW128" s="249"/>
      <c r="AX128" s="249"/>
      <c r="AY128" s="223" t="s">
        <v>56</v>
      </c>
      <c r="AZ128" s="223"/>
      <c r="BA128" s="223"/>
      <c r="BB128" s="223"/>
      <c r="BC128" s="223" t="s">
        <v>56</v>
      </c>
      <c r="BD128" s="223"/>
      <c r="BE128" s="223"/>
      <c r="BF128" s="223"/>
      <c r="BG128" s="223" t="s">
        <v>56</v>
      </c>
      <c r="BH128" s="223"/>
      <c r="BI128" s="223"/>
      <c r="BJ128" s="223"/>
      <c r="BK128" s="223"/>
      <c r="BL128" s="223"/>
      <c r="BM128" s="223" t="s">
        <v>56</v>
      </c>
      <c r="BN128" s="223"/>
      <c r="BO128" s="223"/>
    </row>
    <row r="129" spans="2:67" ht="16.5" customHeight="1" thickBot="1">
      <c r="B129" s="953" t="s">
        <v>22</v>
      </c>
      <c r="C129" s="954"/>
      <c r="D129" s="954"/>
      <c r="E129" s="954"/>
      <c r="F129" s="955"/>
      <c r="G129" s="928">
        <f t="shared" ref="G129:L129" si="8">SUM(G103:G108)</f>
        <v>240</v>
      </c>
      <c r="H129" s="231">
        <f t="shared" si="8"/>
        <v>80</v>
      </c>
      <c r="I129" s="231">
        <f t="shared" si="8"/>
        <v>0</v>
      </c>
      <c r="J129" s="231">
        <f t="shared" si="8"/>
        <v>20</v>
      </c>
      <c r="K129" s="231">
        <f t="shared" si="8"/>
        <v>140</v>
      </c>
      <c r="L129" s="231">
        <f t="shared" si="8"/>
        <v>0</v>
      </c>
      <c r="M129" s="928">
        <v>3</v>
      </c>
      <c r="N129" s="928">
        <v>4</v>
      </c>
      <c r="O129" s="928">
        <v>1</v>
      </c>
      <c r="P129" s="928">
        <f>SUM(P103:P108)</f>
        <v>12</v>
      </c>
      <c r="Q129" s="928">
        <f>SUM(Q103:Q108)</f>
        <v>13</v>
      </c>
      <c r="R129" s="928">
        <f>SUM(R103:R108)</f>
        <v>5</v>
      </c>
      <c r="T129" s="233"/>
      <c r="U129" s="233"/>
      <c r="X129" s="292"/>
      <c r="Y129" s="196"/>
      <c r="Z129" s="196"/>
      <c r="AA129" s="196"/>
      <c r="AB129" s="196"/>
      <c r="AC129" s="196"/>
      <c r="AD129" s="196"/>
      <c r="AE129" s="196"/>
      <c r="AF129" s="196"/>
      <c r="AG129" s="196"/>
      <c r="AH129" s="196"/>
      <c r="AI129" s="196"/>
      <c r="AJ129" s="196"/>
      <c r="AK129" s="196"/>
      <c r="AL129" s="196"/>
      <c r="AM129" s="196"/>
      <c r="AN129" s="196"/>
      <c r="AO129" s="196"/>
      <c r="AP129" s="196"/>
      <c r="AQ129" s="196"/>
      <c r="AR129" s="196"/>
      <c r="AS129" s="196"/>
      <c r="AT129" s="196"/>
      <c r="AU129" s="196"/>
      <c r="AV129" s="196"/>
      <c r="AW129" s="196"/>
      <c r="AX129" s="196"/>
      <c r="AY129" s="196"/>
      <c r="AZ129" s="196"/>
      <c r="BA129" s="196"/>
      <c r="BB129" s="196"/>
      <c r="BC129" s="196"/>
      <c r="BD129" s="196"/>
      <c r="BE129" s="196"/>
      <c r="BF129" s="196"/>
      <c r="BG129" s="196"/>
      <c r="BH129" s="196"/>
      <c r="BI129" s="196"/>
      <c r="BJ129" s="196"/>
      <c r="BK129" s="196"/>
      <c r="BL129" s="196"/>
      <c r="BM129" s="196"/>
      <c r="BN129" s="196"/>
      <c r="BO129" s="196"/>
    </row>
    <row r="130" spans="2:67" ht="16.5" customHeight="1" thickBot="1">
      <c r="B130" s="930" t="s">
        <v>35</v>
      </c>
      <c r="C130" s="931"/>
      <c r="D130" s="931"/>
      <c r="E130" s="931"/>
      <c r="F130" s="932"/>
      <c r="G130" s="956"/>
      <c r="H130" s="933">
        <f>SUM(H129:L129)</f>
        <v>240</v>
      </c>
      <c r="I130" s="934"/>
      <c r="J130" s="934"/>
      <c r="K130" s="934"/>
      <c r="L130" s="935"/>
      <c r="M130" s="957"/>
      <c r="N130" s="958"/>
      <c r="O130" s="958"/>
      <c r="P130" s="929"/>
      <c r="Q130" s="929"/>
      <c r="R130" s="929"/>
      <c r="T130" s="233"/>
      <c r="U130" s="233"/>
      <c r="X130" s="292"/>
      <c r="Y130" s="196"/>
      <c r="Z130" s="196"/>
      <c r="AA130" s="196"/>
      <c r="AB130" s="196"/>
      <c r="AC130" s="196"/>
      <c r="AD130" s="196"/>
      <c r="AE130" s="196"/>
      <c r="AF130" s="196"/>
      <c r="AG130" s="196"/>
      <c r="AH130" s="196"/>
      <c r="AI130" s="196"/>
      <c r="AJ130" s="196"/>
      <c r="AK130" s="196"/>
      <c r="AL130" s="196"/>
      <c r="AM130" s="196"/>
      <c r="AN130" s="196"/>
      <c r="AO130" s="196"/>
      <c r="AP130" s="196"/>
      <c r="AQ130" s="196"/>
      <c r="AR130" s="196"/>
      <c r="AS130" s="196"/>
      <c r="AT130" s="196"/>
      <c r="AU130" s="196"/>
      <c r="AV130" s="196"/>
      <c r="AW130" s="196"/>
      <c r="AX130" s="196"/>
      <c r="AY130" s="196"/>
      <c r="AZ130" s="196"/>
      <c r="BA130" s="196"/>
      <c r="BB130" s="196"/>
      <c r="BC130" s="196"/>
      <c r="BD130" s="196"/>
      <c r="BE130" s="196"/>
      <c r="BF130" s="196"/>
      <c r="BG130" s="196"/>
      <c r="BH130" s="196"/>
      <c r="BI130" s="196"/>
      <c r="BJ130" s="196"/>
      <c r="BK130" s="196"/>
      <c r="BL130" s="196"/>
      <c r="BM130" s="196"/>
      <c r="BN130" s="196"/>
      <c r="BO130" s="196"/>
    </row>
    <row r="131" spans="2:67" ht="16.5" customHeight="1" thickBot="1">
      <c r="B131" s="939"/>
      <c r="C131" s="940"/>
      <c r="D131" s="940"/>
      <c r="E131" s="940"/>
      <c r="F131" s="941"/>
      <c r="G131" s="929"/>
      <c r="H131" s="936"/>
      <c r="I131" s="937"/>
      <c r="J131" s="937"/>
      <c r="K131" s="937"/>
      <c r="L131" s="938"/>
      <c r="M131" s="942">
        <f>SUM(M129:O130)</f>
        <v>8</v>
      </c>
      <c r="N131" s="942"/>
      <c r="O131" s="943"/>
      <c r="P131" s="944">
        <f>SUM(P129:R130)</f>
        <v>30</v>
      </c>
      <c r="Q131" s="945"/>
      <c r="R131" s="946"/>
      <c r="T131" s="233"/>
      <c r="U131" s="233"/>
      <c r="V131" s="233"/>
      <c r="W131" s="233"/>
      <c r="X131" s="310"/>
      <c r="Y131" s="310"/>
      <c r="Z131" s="196"/>
      <c r="AA131" s="196"/>
      <c r="AB131" s="196"/>
      <c r="AC131" s="200"/>
      <c r="AD131" s="196"/>
      <c r="AE131" s="196"/>
      <c r="AF131" s="196"/>
      <c r="AG131" s="196"/>
      <c r="AH131" s="196"/>
      <c r="AI131" s="196"/>
      <c r="AJ131" s="200"/>
      <c r="AK131" s="196"/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6"/>
      <c r="BD131" s="196"/>
      <c r="BE131" s="196"/>
      <c r="BF131" s="196"/>
      <c r="BG131" s="196"/>
      <c r="BH131" s="196"/>
      <c r="BI131" s="196"/>
      <c r="BJ131" s="196"/>
      <c r="BK131" s="196"/>
      <c r="BL131" s="196"/>
      <c r="BM131" s="196"/>
      <c r="BN131" s="196"/>
      <c r="BO131" s="196"/>
    </row>
    <row r="132" spans="2:67" ht="20.65" customHeight="1">
      <c r="B132" s="192"/>
      <c r="C132" s="199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T132" s="233"/>
      <c r="U132" s="233"/>
      <c r="X132" s="196"/>
      <c r="Y132" s="196"/>
      <c r="Z132" s="196"/>
      <c r="AA132" s="196"/>
      <c r="AB132" s="196"/>
      <c r="AC132" s="196"/>
      <c r="AD132" s="196"/>
      <c r="AE132" s="196"/>
      <c r="AF132" s="196"/>
      <c r="AG132" s="196"/>
      <c r="AH132" s="196"/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6"/>
      <c r="AT132" s="196"/>
      <c r="AU132" s="196"/>
      <c r="AV132" s="196"/>
      <c r="AW132" s="196"/>
      <c r="AX132" s="196"/>
      <c r="AY132" s="196"/>
      <c r="AZ132" s="196"/>
      <c r="BA132" s="196"/>
      <c r="BB132" s="196"/>
      <c r="BC132" s="196"/>
      <c r="BD132" s="196"/>
      <c r="BE132" s="196"/>
      <c r="BF132" s="196"/>
      <c r="BG132" s="196"/>
      <c r="BH132" s="196"/>
      <c r="BI132" s="196"/>
      <c r="BJ132" s="196"/>
      <c r="BK132" s="196"/>
      <c r="BL132" s="196"/>
      <c r="BM132" s="196"/>
      <c r="BN132" s="196"/>
      <c r="BO132" s="196"/>
    </row>
    <row r="133" spans="2:67" ht="156" customHeight="1">
      <c r="B133" s="192"/>
      <c r="C133" s="199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T133" s="233"/>
      <c r="U133" s="233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196"/>
      <c r="AX133" s="196"/>
      <c r="AY133" s="196"/>
      <c r="AZ133" s="196"/>
      <c r="BA133" s="196"/>
      <c r="BB133" s="196"/>
      <c r="BC133" s="196"/>
      <c r="BD133" s="196"/>
      <c r="BE133" s="196"/>
      <c r="BF133" s="196"/>
      <c r="BG133" s="196"/>
      <c r="BH133" s="196"/>
      <c r="BI133" s="196"/>
      <c r="BJ133" s="196"/>
      <c r="BK133" s="196"/>
      <c r="BL133" s="196"/>
      <c r="BM133" s="196"/>
      <c r="BN133" s="196"/>
      <c r="BO133" s="196"/>
    </row>
    <row r="134" spans="2:67" ht="156" customHeight="1">
      <c r="B134" s="192"/>
      <c r="C134" s="199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T134" s="233"/>
      <c r="U134" s="233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</row>
    <row r="135" spans="2:67" ht="192.4" customHeight="1">
      <c r="B135" s="192"/>
      <c r="C135" s="199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T135" s="233"/>
      <c r="U135" s="233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6"/>
      <c r="AT135" s="196"/>
      <c r="AU135" s="196"/>
      <c r="AV135" s="196"/>
      <c r="AW135" s="196"/>
      <c r="AX135" s="196"/>
      <c r="AY135" s="196"/>
      <c r="AZ135" s="196"/>
      <c r="BA135" s="196"/>
      <c r="BB135" s="196"/>
      <c r="BC135" s="196"/>
      <c r="BD135" s="196"/>
      <c r="BE135" s="196"/>
      <c r="BF135" s="196"/>
      <c r="BG135" s="196"/>
      <c r="BH135" s="196"/>
      <c r="BI135" s="196"/>
      <c r="BJ135" s="196"/>
      <c r="BK135" s="196"/>
      <c r="BL135" s="196"/>
      <c r="BM135" s="196"/>
      <c r="BN135" s="196"/>
      <c r="BO135" s="196"/>
    </row>
    <row r="136" spans="2:67" ht="20.65" customHeight="1">
      <c r="B136" s="192"/>
      <c r="C136" s="199" t="s">
        <v>25</v>
      </c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T136" s="233"/>
      <c r="U136" s="233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6"/>
      <c r="AT136" s="196"/>
      <c r="AU136" s="196"/>
      <c r="AV136" s="196"/>
      <c r="AW136" s="196"/>
      <c r="AX136" s="196"/>
      <c r="AY136" s="196"/>
      <c r="AZ136" s="196"/>
      <c r="BA136" s="196"/>
      <c r="BB136" s="196"/>
      <c r="BC136" s="196"/>
      <c r="BD136" s="196"/>
      <c r="BE136" s="196"/>
      <c r="BF136" s="196"/>
      <c r="BG136" s="196"/>
      <c r="BH136" s="196"/>
      <c r="BI136" s="196"/>
      <c r="BJ136" s="196"/>
      <c r="BK136" s="196"/>
      <c r="BL136" s="196"/>
      <c r="BM136" s="196"/>
      <c r="BN136" s="196"/>
      <c r="BO136" s="196"/>
    </row>
    <row r="137" spans="2:67" ht="18" customHeight="1" thickBot="1">
      <c r="B137" s="192"/>
      <c r="C137" s="199" t="s">
        <v>26</v>
      </c>
      <c r="D137" s="199"/>
      <c r="E137" s="1000" t="s">
        <v>447</v>
      </c>
      <c r="F137" s="1000"/>
      <c r="G137" s="1000"/>
      <c r="H137" s="1000"/>
      <c r="I137" s="1000"/>
      <c r="J137" s="1000"/>
      <c r="K137" s="1000"/>
      <c r="L137" s="1000"/>
      <c r="M137" s="1000"/>
      <c r="N137" s="1000"/>
      <c r="O137" s="1000"/>
      <c r="P137" s="1000"/>
      <c r="Q137" s="1000"/>
      <c r="R137" s="1000"/>
      <c r="S137" s="202"/>
      <c r="T137" s="233"/>
      <c r="U137" s="233"/>
      <c r="V137" s="203"/>
      <c r="W137" s="203"/>
      <c r="X137" s="203"/>
      <c r="Y137" s="204" t="str">
        <f>C138</f>
        <v>Kierunek: Socjologia grup dyspozycyjnych, studia II stopnia</v>
      </c>
      <c r="Z137" s="204"/>
      <c r="AA137" s="204"/>
      <c r="AB137" s="204" t="s">
        <v>612</v>
      </c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96"/>
      <c r="AT137" s="196"/>
      <c r="AU137" s="196"/>
      <c r="AV137" s="196"/>
      <c r="AW137" s="196"/>
      <c r="AX137" s="196"/>
      <c r="AY137" s="196"/>
      <c r="AZ137" s="196"/>
      <c r="BA137" s="196"/>
      <c r="BB137" s="196"/>
      <c r="BC137" s="196"/>
      <c r="BD137" s="196"/>
      <c r="BE137" s="196"/>
      <c r="BF137" s="196"/>
      <c r="BG137" s="196"/>
      <c r="BH137" s="196"/>
      <c r="BI137" s="196"/>
      <c r="BJ137" s="196"/>
      <c r="BK137" s="196"/>
      <c r="BL137" s="196"/>
      <c r="BM137" s="196"/>
      <c r="BN137" s="196"/>
      <c r="BO137" s="196"/>
    </row>
    <row r="138" spans="2:67" ht="18.75" customHeight="1" thickBot="1">
      <c r="B138" s="192"/>
      <c r="C138" s="199" t="s">
        <v>449</v>
      </c>
      <c r="D138" s="199"/>
      <c r="E138" s="1001" t="s">
        <v>450</v>
      </c>
      <c r="F138" s="1001"/>
      <c r="G138" s="1001"/>
      <c r="H138" s="1001"/>
      <c r="I138" s="1001"/>
      <c r="J138" s="1001"/>
      <c r="K138" s="1001"/>
      <c r="L138" s="1001"/>
      <c r="M138" s="1001"/>
      <c r="N138" s="1001"/>
      <c r="O138" s="1001"/>
      <c r="P138" s="1001"/>
      <c r="Q138" s="1001"/>
      <c r="R138" s="1001"/>
      <c r="S138" s="205"/>
      <c r="T138" s="233"/>
      <c r="U138" s="233"/>
      <c r="V138" s="206"/>
      <c r="W138" s="206"/>
      <c r="X138" s="291"/>
      <c r="Y138" s="207" t="s">
        <v>451</v>
      </c>
      <c r="Z138" s="1002" t="s">
        <v>452</v>
      </c>
      <c r="AA138" s="1003"/>
      <c r="AB138" s="1003"/>
      <c r="AC138" s="1003"/>
      <c r="AD138" s="1003"/>
      <c r="AE138" s="1003"/>
      <c r="AF138" s="1003"/>
      <c r="AG138" s="1003"/>
      <c r="AH138" s="1003"/>
      <c r="AI138" s="1003"/>
      <c r="AJ138" s="1003"/>
      <c r="AK138" s="1003"/>
      <c r="AL138" s="1003"/>
      <c r="AM138" s="1003"/>
      <c r="AN138" s="1003"/>
      <c r="AO138" s="1003"/>
      <c r="AP138" s="1003"/>
      <c r="AQ138" s="1003"/>
      <c r="AR138" s="1003"/>
      <c r="AS138" s="1003"/>
      <c r="AT138" s="1003"/>
      <c r="AU138" s="1003"/>
      <c r="AV138" s="1003"/>
      <c r="AW138" s="1003"/>
      <c r="AX138" s="1003"/>
      <c r="AY138" s="1003"/>
      <c r="AZ138" s="1003"/>
      <c r="BA138" s="1003"/>
      <c r="BB138" s="1003"/>
      <c r="BC138" s="1003"/>
      <c r="BD138" s="1003"/>
      <c r="BE138" s="1003"/>
      <c r="BF138" s="1004"/>
      <c r="BG138" s="1002" t="s">
        <v>453</v>
      </c>
      <c r="BH138" s="1003"/>
      <c r="BI138" s="1003"/>
      <c r="BJ138" s="1003"/>
      <c r="BK138" s="1004"/>
      <c r="BL138" s="1002" t="s">
        <v>454</v>
      </c>
      <c r="BM138" s="1003"/>
      <c r="BN138" s="1003"/>
      <c r="BO138" s="1004"/>
    </row>
    <row r="139" spans="2:67" ht="15" customHeight="1" thickBot="1">
      <c r="B139" s="991" t="s">
        <v>94</v>
      </c>
      <c r="C139" s="994" t="s">
        <v>95</v>
      </c>
      <c r="D139" s="997" t="s">
        <v>455</v>
      </c>
      <c r="E139" s="975" t="s">
        <v>28</v>
      </c>
      <c r="F139" s="977"/>
      <c r="G139" s="975" t="s">
        <v>93</v>
      </c>
      <c r="H139" s="976"/>
      <c r="I139" s="976"/>
      <c r="J139" s="976"/>
      <c r="K139" s="976"/>
      <c r="L139" s="976"/>
      <c r="M139" s="976"/>
      <c r="N139" s="976"/>
      <c r="O139" s="977"/>
      <c r="P139" s="975" t="s">
        <v>92</v>
      </c>
      <c r="Q139" s="976"/>
      <c r="R139" s="977"/>
      <c r="S139" s="311"/>
      <c r="T139" s="984" t="s">
        <v>456</v>
      </c>
      <c r="U139" s="985" t="s">
        <v>457</v>
      </c>
      <c r="V139" s="985" t="s">
        <v>458</v>
      </c>
      <c r="W139" s="985" t="s">
        <v>459</v>
      </c>
      <c r="X139" s="292"/>
      <c r="Y139" s="988" t="s">
        <v>460</v>
      </c>
      <c r="Z139" s="969" t="s">
        <v>461</v>
      </c>
      <c r="AA139" s="969" t="s">
        <v>462</v>
      </c>
      <c r="AB139" s="969" t="s">
        <v>463</v>
      </c>
      <c r="AC139" s="969" t="s">
        <v>464</v>
      </c>
      <c r="AD139" s="969" t="s">
        <v>465</v>
      </c>
      <c r="AE139" s="969" t="s">
        <v>466</v>
      </c>
      <c r="AF139" s="969" t="s">
        <v>467</v>
      </c>
      <c r="AG139" s="969" t="s">
        <v>468</v>
      </c>
      <c r="AH139" s="969" t="s">
        <v>469</v>
      </c>
      <c r="AI139" s="969" t="s">
        <v>470</v>
      </c>
      <c r="AJ139" s="969" t="s">
        <v>471</v>
      </c>
      <c r="AK139" s="969" t="s">
        <v>472</v>
      </c>
      <c r="AL139" s="969" t="s">
        <v>473</v>
      </c>
      <c r="AM139" s="966" t="s">
        <v>474</v>
      </c>
      <c r="AN139" s="966" t="s">
        <v>475</v>
      </c>
      <c r="AO139" s="966" t="s">
        <v>476</v>
      </c>
      <c r="AP139" s="966" t="s">
        <v>477</v>
      </c>
      <c r="AQ139" s="966" t="s">
        <v>478</v>
      </c>
      <c r="AR139" s="966" t="s">
        <v>479</v>
      </c>
      <c r="AS139" s="966" t="s">
        <v>480</v>
      </c>
      <c r="AT139" s="966" t="s">
        <v>481</v>
      </c>
      <c r="AU139" s="966" t="s">
        <v>482</v>
      </c>
      <c r="AV139" s="966" t="s">
        <v>483</v>
      </c>
      <c r="AW139" s="966" t="s">
        <v>484</v>
      </c>
      <c r="AX139" s="966" t="s">
        <v>485</v>
      </c>
      <c r="AY139" s="969" t="s">
        <v>486</v>
      </c>
      <c r="AZ139" s="969" t="s">
        <v>487</v>
      </c>
      <c r="BA139" s="969" t="s">
        <v>488</v>
      </c>
      <c r="BB139" s="969" t="s">
        <v>489</v>
      </c>
      <c r="BC139" s="969" t="s">
        <v>490</v>
      </c>
      <c r="BD139" s="969" t="s">
        <v>491</v>
      </c>
      <c r="BE139" s="969" t="s">
        <v>492</v>
      </c>
      <c r="BF139" s="969" t="s">
        <v>493</v>
      </c>
      <c r="BG139" s="966" t="s">
        <v>7</v>
      </c>
      <c r="BH139" s="966" t="s">
        <v>9</v>
      </c>
      <c r="BI139" s="966" t="s">
        <v>10</v>
      </c>
      <c r="BJ139" s="966" t="s">
        <v>11</v>
      </c>
      <c r="BK139" s="966" t="s">
        <v>12</v>
      </c>
      <c r="BL139" s="966" t="s">
        <v>494</v>
      </c>
      <c r="BM139" s="966" t="s">
        <v>495</v>
      </c>
      <c r="BN139" s="972" t="s">
        <v>496</v>
      </c>
      <c r="BO139" s="966" t="s">
        <v>497</v>
      </c>
    </row>
    <row r="140" spans="2:67" ht="15" customHeight="1" thickBot="1">
      <c r="B140" s="992"/>
      <c r="C140" s="995"/>
      <c r="D140" s="998"/>
      <c r="E140" s="978"/>
      <c r="F140" s="980"/>
      <c r="G140" s="978"/>
      <c r="H140" s="979"/>
      <c r="I140" s="979"/>
      <c r="J140" s="979"/>
      <c r="K140" s="979"/>
      <c r="L140" s="979"/>
      <c r="M140" s="979"/>
      <c r="N140" s="979"/>
      <c r="O140" s="980"/>
      <c r="P140" s="978"/>
      <c r="Q140" s="979"/>
      <c r="R140" s="980"/>
      <c r="T140" s="984"/>
      <c r="U140" s="986"/>
      <c r="V140" s="986"/>
      <c r="W140" s="986"/>
      <c r="X140" s="292"/>
      <c r="Y140" s="989"/>
      <c r="Z140" s="970"/>
      <c r="AA140" s="970"/>
      <c r="AB140" s="970"/>
      <c r="AC140" s="970"/>
      <c r="AD140" s="970"/>
      <c r="AE140" s="970"/>
      <c r="AF140" s="970"/>
      <c r="AG140" s="970"/>
      <c r="AH140" s="970"/>
      <c r="AI140" s="970"/>
      <c r="AJ140" s="970"/>
      <c r="AK140" s="970"/>
      <c r="AL140" s="970"/>
      <c r="AM140" s="967"/>
      <c r="AN140" s="967"/>
      <c r="AO140" s="967"/>
      <c r="AP140" s="967"/>
      <c r="AQ140" s="967"/>
      <c r="AR140" s="967"/>
      <c r="AS140" s="967"/>
      <c r="AT140" s="967"/>
      <c r="AU140" s="967"/>
      <c r="AV140" s="967"/>
      <c r="AW140" s="967"/>
      <c r="AX140" s="967"/>
      <c r="AY140" s="970"/>
      <c r="AZ140" s="970"/>
      <c r="BA140" s="970"/>
      <c r="BB140" s="970"/>
      <c r="BC140" s="970"/>
      <c r="BD140" s="970"/>
      <c r="BE140" s="970"/>
      <c r="BF140" s="970"/>
      <c r="BG140" s="967"/>
      <c r="BH140" s="967"/>
      <c r="BI140" s="967"/>
      <c r="BJ140" s="967"/>
      <c r="BK140" s="967"/>
      <c r="BL140" s="967"/>
      <c r="BM140" s="967"/>
      <c r="BN140" s="973"/>
      <c r="BO140" s="967"/>
    </row>
    <row r="141" spans="2:67" ht="15" customHeight="1" thickBot="1">
      <c r="B141" s="992"/>
      <c r="C141" s="995"/>
      <c r="D141" s="998"/>
      <c r="E141" s="981"/>
      <c r="F141" s="983"/>
      <c r="G141" s="981"/>
      <c r="H141" s="982"/>
      <c r="I141" s="982"/>
      <c r="J141" s="982"/>
      <c r="K141" s="982"/>
      <c r="L141" s="982"/>
      <c r="M141" s="982"/>
      <c r="N141" s="982"/>
      <c r="O141" s="983"/>
      <c r="P141" s="981"/>
      <c r="Q141" s="982"/>
      <c r="R141" s="983"/>
      <c r="T141" s="984"/>
      <c r="U141" s="986"/>
      <c r="V141" s="986"/>
      <c r="W141" s="986"/>
      <c r="X141" s="292"/>
      <c r="Y141" s="989"/>
      <c r="Z141" s="970"/>
      <c r="AA141" s="970"/>
      <c r="AB141" s="970"/>
      <c r="AC141" s="970"/>
      <c r="AD141" s="970"/>
      <c r="AE141" s="970"/>
      <c r="AF141" s="970"/>
      <c r="AG141" s="970"/>
      <c r="AH141" s="970"/>
      <c r="AI141" s="970"/>
      <c r="AJ141" s="970"/>
      <c r="AK141" s="970"/>
      <c r="AL141" s="970"/>
      <c r="AM141" s="967"/>
      <c r="AN141" s="967"/>
      <c r="AO141" s="967"/>
      <c r="AP141" s="967"/>
      <c r="AQ141" s="967"/>
      <c r="AR141" s="967"/>
      <c r="AS141" s="967"/>
      <c r="AT141" s="967"/>
      <c r="AU141" s="967"/>
      <c r="AV141" s="967"/>
      <c r="AW141" s="967"/>
      <c r="AX141" s="967"/>
      <c r="AY141" s="970"/>
      <c r="AZ141" s="970"/>
      <c r="BA141" s="970"/>
      <c r="BB141" s="970"/>
      <c r="BC141" s="970"/>
      <c r="BD141" s="970"/>
      <c r="BE141" s="970"/>
      <c r="BF141" s="970"/>
      <c r="BG141" s="967"/>
      <c r="BH141" s="967"/>
      <c r="BI141" s="967"/>
      <c r="BJ141" s="967"/>
      <c r="BK141" s="967"/>
      <c r="BL141" s="967"/>
      <c r="BM141" s="967"/>
      <c r="BN141" s="973"/>
      <c r="BO141" s="967"/>
    </row>
    <row r="142" spans="2:67" ht="15" customHeight="1" thickBot="1">
      <c r="B142" s="992"/>
      <c r="C142" s="995"/>
      <c r="D142" s="998"/>
      <c r="E142" s="950" t="s">
        <v>16</v>
      </c>
      <c r="F142" s="950" t="s">
        <v>17</v>
      </c>
      <c r="G142" s="950" t="s">
        <v>2</v>
      </c>
      <c r="H142" s="959" t="s">
        <v>90</v>
      </c>
      <c r="I142" s="960"/>
      <c r="J142" s="960"/>
      <c r="K142" s="960"/>
      <c r="L142" s="961"/>
      <c r="M142" s="962" t="s">
        <v>91</v>
      </c>
      <c r="N142" s="945"/>
      <c r="O142" s="946"/>
      <c r="P142" s="950" t="s">
        <v>3</v>
      </c>
      <c r="Q142" s="950" t="s">
        <v>4</v>
      </c>
      <c r="R142" s="950" t="s">
        <v>5</v>
      </c>
      <c r="T142" s="984"/>
      <c r="U142" s="986"/>
      <c r="V142" s="986"/>
      <c r="W142" s="986"/>
      <c r="X142" s="293"/>
      <c r="Y142" s="990"/>
      <c r="Z142" s="970"/>
      <c r="AA142" s="970"/>
      <c r="AB142" s="970"/>
      <c r="AC142" s="970"/>
      <c r="AD142" s="970"/>
      <c r="AE142" s="970"/>
      <c r="AF142" s="970"/>
      <c r="AG142" s="970"/>
      <c r="AH142" s="970"/>
      <c r="AI142" s="970"/>
      <c r="AJ142" s="970"/>
      <c r="AK142" s="970"/>
      <c r="AL142" s="970"/>
      <c r="AM142" s="967"/>
      <c r="AN142" s="967"/>
      <c r="AO142" s="967"/>
      <c r="AP142" s="967"/>
      <c r="AQ142" s="967"/>
      <c r="AR142" s="967"/>
      <c r="AS142" s="967"/>
      <c r="AT142" s="967"/>
      <c r="AU142" s="967"/>
      <c r="AV142" s="967"/>
      <c r="AW142" s="967"/>
      <c r="AX142" s="967"/>
      <c r="AY142" s="970"/>
      <c r="AZ142" s="970"/>
      <c r="BA142" s="970"/>
      <c r="BB142" s="970"/>
      <c r="BC142" s="970"/>
      <c r="BD142" s="970"/>
      <c r="BE142" s="970"/>
      <c r="BF142" s="970"/>
      <c r="BG142" s="967"/>
      <c r="BH142" s="967"/>
      <c r="BI142" s="967"/>
      <c r="BJ142" s="967"/>
      <c r="BK142" s="967"/>
      <c r="BL142" s="967"/>
      <c r="BM142" s="967"/>
      <c r="BN142" s="973"/>
      <c r="BO142" s="967"/>
    </row>
    <row r="143" spans="2:67" ht="15" customHeight="1" thickBot="1">
      <c r="B143" s="992"/>
      <c r="C143" s="995"/>
      <c r="D143" s="998"/>
      <c r="E143" s="951"/>
      <c r="F143" s="951"/>
      <c r="G143" s="951"/>
      <c r="H143" s="963" t="s">
        <v>7</v>
      </c>
      <c r="I143" s="963" t="s">
        <v>9</v>
      </c>
      <c r="J143" s="963" t="s">
        <v>10</v>
      </c>
      <c r="K143" s="963" t="s">
        <v>11</v>
      </c>
      <c r="L143" s="947" t="s">
        <v>12</v>
      </c>
      <c r="M143" s="950" t="s">
        <v>3</v>
      </c>
      <c r="N143" s="950" t="s">
        <v>4</v>
      </c>
      <c r="O143" s="950" t="s">
        <v>5</v>
      </c>
      <c r="P143" s="951"/>
      <c r="Q143" s="951"/>
      <c r="R143" s="951"/>
      <c r="T143" s="984"/>
      <c r="U143" s="986"/>
      <c r="V143" s="986"/>
      <c r="W143" s="986"/>
      <c r="X143" s="294"/>
      <c r="Y143" s="988" t="s">
        <v>498</v>
      </c>
      <c r="Z143" s="970"/>
      <c r="AA143" s="970"/>
      <c r="AB143" s="970"/>
      <c r="AC143" s="970"/>
      <c r="AD143" s="970"/>
      <c r="AE143" s="970"/>
      <c r="AF143" s="970"/>
      <c r="AG143" s="970"/>
      <c r="AH143" s="970"/>
      <c r="AI143" s="970"/>
      <c r="AJ143" s="970"/>
      <c r="AK143" s="970"/>
      <c r="AL143" s="970"/>
      <c r="AM143" s="967"/>
      <c r="AN143" s="967"/>
      <c r="AO143" s="967"/>
      <c r="AP143" s="967"/>
      <c r="AQ143" s="967"/>
      <c r="AR143" s="967"/>
      <c r="AS143" s="967"/>
      <c r="AT143" s="967"/>
      <c r="AU143" s="967"/>
      <c r="AV143" s="967"/>
      <c r="AW143" s="967"/>
      <c r="AX143" s="967"/>
      <c r="AY143" s="970"/>
      <c r="AZ143" s="970"/>
      <c r="BA143" s="970"/>
      <c r="BB143" s="970"/>
      <c r="BC143" s="970"/>
      <c r="BD143" s="970"/>
      <c r="BE143" s="970"/>
      <c r="BF143" s="970"/>
      <c r="BG143" s="967"/>
      <c r="BH143" s="967"/>
      <c r="BI143" s="967"/>
      <c r="BJ143" s="967"/>
      <c r="BK143" s="967"/>
      <c r="BL143" s="967"/>
      <c r="BM143" s="967"/>
      <c r="BN143" s="973"/>
      <c r="BO143" s="967"/>
    </row>
    <row r="144" spans="2:67" ht="15" customHeight="1" thickBot="1">
      <c r="B144" s="992"/>
      <c r="C144" s="995"/>
      <c r="D144" s="998"/>
      <c r="E144" s="951"/>
      <c r="F144" s="951"/>
      <c r="G144" s="951"/>
      <c r="H144" s="964"/>
      <c r="I144" s="964"/>
      <c r="J144" s="964"/>
      <c r="K144" s="964"/>
      <c r="L144" s="948"/>
      <c r="M144" s="951"/>
      <c r="N144" s="951"/>
      <c r="O144" s="951"/>
      <c r="P144" s="951"/>
      <c r="Q144" s="951"/>
      <c r="R144" s="951"/>
      <c r="T144" s="984"/>
      <c r="U144" s="986"/>
      <c r="V144" s="986"/>
      <c r="W144" s="986"/>
      <c r="X144" s="294"/>
      <c r="Y144" s="989"/>
      <c r="Z144" s="970"/>
      <c r="AA144" s="970"/>
      <c r="AB144" s="970"/>
      <c r="AC144" s="970"/>
      <c r="AD144" s="970"/>
      <c r="AE144" s="970"/>
      <c r="AF144" s="970"/>
      <c r="AG144" s="970"/>
      <c r="AH144" s="970"/>
      <c r="AI144" s="970"/>
      <c r="AJ144" s="970"/>
      <c r="AK144" s="970"/>
      <c r="AL144" s="970"/>
      <c r="AM144" s="967"/>
      <c r="AN144" s="967"/>
      <c r="AO144" s="967"/>
      <c r="AP144" s="967"/>
      <c r="AQ144" s="967"/>
      <c r="AR144" s="967"/>
      <c r="AS144" s="967"/>
      <c r="AT144" s="967"/>
      <c r="AU144" s="967"/>
      <c r="AV144" s="967"/>
      <c r="AW144" s="967"/>
      <c r="AX144" s="967"/>
      <c r="AY144" s="970"/>
      <c r="AZ144" s="970"/>
      <c r="BA144" s="970"/>
      <c r="BB144" s="970"/>
      <c r="BC144" s="970"/>
      <c r="BD144" s="970"/>
      <c r="BE144" s="970"/>
      <c r="BF144" s="970"/>
      <c r="BG144" s="967"/>
      <c r="BH144" s="967"/>
      <c r="BI144" s="967"/>
      <c r="BJ144" s="967"/>
      <c r="BK144" s="967"/>
      <c r="BL144" s="967"/>
      <c r="BM144" s="967"/>
      <c r="BN144" s="973"/>
      <c r="BO144" s="967"/>
    </row>
    <row r="145" spans="2:67" ht="15" customHeight="1" thickBot="1">
      <c r="B145" s="992"/>
      <c r="C145" s="995"/>
      <c r="D145" s="998"/>
      <c r="E145" s="951"/>
      <c r="F145" s="951"/>
      <c r="G145" s="951"/>
      <c r="H145" s="964"/>
      <c r="I145" s="964"/>
      <c r="J145" s="964"/>
      <c r="K145" s="964"/>
      <c r="L145" s="948"/>
      <c r="M145" s="951"/>
      <c r="N145" s="951"/>
      <c r="O145" s="951"/>
      <c r="P145" s="951"/>
      <c r="Q145" s="951"/>
      <c r="R145" s="951"/>
      <c r="T145" s="984"/>
      <c r="U145" s="986"/>
      <c r="V145" s="986"/>
      <c r="W145" s="986"/>
      <c r="X145" s="294"/>
      <c r="Y145" s="989"/>
      <c r="Z145" s="970"/>
      <c r="AA145" s="970"/>
      <c r="AB145" s="970"/>
      <c r="AC145" s="970"/>
      <c r="AD145" s="970"/>
      <c r="AE145" s="970"/>
      <c r="AF145" s="970"/>
      <c r="AG145" s="970"/>
      <c r="AH145" s="970"/>
      <c r="AI145" s="970"/>
      <c r="AJ145" s="970"/>
      <c r="AK145" s="970"/>
      <c r="AL145" s="970"/>
      <c r="AM145" s="967"/>
      <c r="AN145" s="967"/>
      <c r="AO145" s="967"/>
      <c r="AP145" s="967"/>
      <c r="AQ145" s="967"/>
      <c r="AR145" s="967"/>
      <c r="AS145" s="967"/>
      <c r="AT145" s="967"/>
      <c r="AU145" s="967"/>
      <c r="AV145" s="967"/>
      <c r="AW145" s="967"/>
      <c r="AX145" s="967"/>
      <c r="AY145" s="970"/>
      <c r="AZ145" s="970"/>
      <c r="BA145" s="970"/>
      <c r="BB145" s="970"/>
      <c r="BC145" s="970"/>
      <c r="BD145" s="970"/>
      <c r="BE145" s="970"/>
      <c r="BF145" s="970"/>
      <c r="BG145" s="967"/>
      <c r="BH145" s="967"/>
      <c r="BI145" s="967"/>
      <c r="BJ145" s="967"/>
      <c r="BK145" s="967"/>
      <c r="BL145" s="967"/>
      <c r="BM145" s="967"/>
      <c r="BN145" s="973"/>
      <c r="BO145" s="967"/>
    </row>
    <row r="146" spans="2:67" ht="15" customHeight="1" thickBot="1">
      <c r="B146" s="992"/>
      <c r="C146" s="995"/>
      <c r="D146" s="998"/>
      <c r="E146" s="951"/>
      <c r="F146" s="951"/>
      <c r="G146" s="951"/>
      <c r="H146" s="964"/>
      <c r="I146" s="964"/>
      <c r="J146" s="964"/>
      <c r="K146" s="964"/>
      <c r="L146" s="948"/>
      <c r="M146" s="951"/>
      <c r="N146" s="951"/>
      <c r="O146" s="951"/>
      <c r="P146" s="951"/>
      <c r="Q146" s="951"/>
      <c r="R146" s="951"/>
      <c r="T146" s="984"/>
      <c r="U146" s="986"/>
      <c r="V146" s="986"/>
      <c r="W146" s="986"/>
      <c r="X146" s="294"/>
      <c r="Y146" s="989"/>
      <c r="Z146" s="970"/>
      <c r="AA146" s="970"/>
      <c r="AB146" s="970"/>
      <c r="AC146" s="970"/>
      <c r="AD146" s="970"/>
      <c r="AE146" s="970"/>
      <c r="AF146" s="970"/>
      <c r="AG146" s="970"/>
      <c r="AH146" s="970"/>
      <c r="AI146" s="970"/>
      <c r="AJ146" s="970"/>
      <c r="AK146" s="970"/>
      <c r="AL146" s="970"/>
      <c r="AM146" s="967"/>
      <c r="AN146" s="967"/>
      <c r="AO146" s="967"/>
      <c r="AP146" s="967"/>
      <c r="AQ146" s="967"/>
      <c r="AR146" s="967"/>
      <c r="AS146" s="967"/>
      <c r="AT146" s="967"/>
      <c r="AU146" s="967"/>
      <c r="AV146" s="967"/>
      <c r="AW146" s="967"/>
      <c r="AX146" s="967"/>
      <c r="AY146" s="970"/>
      <c r="AZ146" s="970"/>
      <c r="BA146" s="970"/>
      <c r="BB146" s="970"/>
      <c r="BC146" s="970"/>
      <c r="BD146" s="970"/>
      <c r="BE146" s="970"/>
      <c r="BF146" s="970"/>
      <c r="BG146" s="967"/>
      <c r="BH146" s="967"/>
      <c r="BI146" s="967"/>
      <c r="BJ146" s="967"/>
      <c r="BK146" s="967"/>
      <c r="BL146" s="967"/>
      <c r="BM146" s="967"/>
      <c r="BN146" s="973"/>
      <c r="BO146" s="967"/>
    </row>
    <row r="147" spans="2:67" ht="15" customHeight="1" thickBot="1">
      <c r="B147" s="993"/>
      <c r="C147" s="996"/>
      <c r="D147" s="999"/>
      <c r="E147" s="952"/>
      <c r="F147" s="952"/>
      <c r="G147" s="952"/>
      <c r="H147" s="965"/>
      <c r="I147" s="965"/>
      <c r="J147" s="965"/>
      <c r="K147" s="965"/>
      <c r="L147" s="949"/>
      <c r="M147" s="952"/>
      <c r="N147" s="952"/>
      <c r="O147" s="952"/>
      <c r="P147" s="952"/>
      <c r="Q147" s="952"/>
      <c r="R147" s="952"/>
      <c r="T147" s="984"/>
      <c r="U147" s="987"/>
      <c r="V147" s="987"/>
      <c r="W147" s="987"/>
      <c r="X147" s="295"/>
      <c r="Y147" s="990"/>
      <c r="Z147" s="971"/>
      <c r="AA147" s="971"/>
      <c r="AB147" s="971"/>
      <c r="AC147" s="971"/>
      <c r="AD147" s="971"/>
      <c r="AE147" s="971"/>
      <c r="AF147" s="971"/>
      <c r="AG147" s="971"/>
      <c r="AH147" s="971"/>
      <c r="AI147" s="971"/>
      <c r="AJ147" s="971"/>
      <c r="AK147" s="971"/>
      <c r="AL147" s="971"/>
      <c r="AM147" s="968"/>
      <c r="AN147" s="968"/>
      <c r="AO147" s="968"/>
      <c r="AP147" s="968"/>
      <c r="AQ147" s="968"/>
      <c r="AR147" s="968"/>
      <c r="AS147" s="968"/>
      <c r="AT147" s="968"/>
      <c r="AU147" s="968"/>
      <c r="AV147" s="968"/>
      <c r="AW147" s="968"/>
      <c r="AX147" s="968"/>
      <c r="AY147" s="971"/>
      <c r="AZ147" s="971"/>
      <c r="BA147" s="971"/>
      <c r="BB147" s="971"/>
      <c r="BC147" s="971"/>
      <c r="BD147" s="971"/>
      <c r="BE147" s="971"/>
      <c r="BF147" s="971"/>
      <c r="BG147" s="968"/>
      <c r="BH147" s="968"/>
      <c r="BI147" s="968"/>
      <c r="BJ147" s="968"/>
      <c r="BK147" s="968"/>
      <c r="BL147" s="968"/>
      <c r="BM147" s="968"/>
      <c r="BN147" s="974"/>
      <c r="BO147" s="968"/>
    </row>
    <row r="148" spans="2:67" ht="17.649999999999999" customHeight="1" thickBot="1">
      <c r="B148" s="209">
        <v>1</v>
      </c>
      <c r="C148" s="273" t="s">
        <v>613</v>
      </c>
      <c r="D148" s="273" t="s">
        <v>614</v>
      </c>
      <c r="E148" s="211" t="s">
        <v>503</v>
      </c>
      <c r="F148" s="211">
        <v>4</v>
      </c>
      <c r="G148" s="212">
        <f>SUM(H148:L148)</f>
        <v>20</v>
      </c>
      <c r="H148" s="213"/>
      <c r="I148" s="213"/>
      <c r="J148" s="213"/>
      <c r="K148" s="214">
        <v>20</v>
      </c>
      <c r="L148" s="215"/>
      <c r="M148" s="219" t="s">
        <v>56</v>
      </c>
      <c r="N148" s="213"/>
      <c r="O148" s="220"/>
      <c r="P148" s="213">
        <v>4</v>
      </c>
      <c r="Q148" s="213"/>
      <c r="R148" s="220"/>
      <c r="T148" s="304"/>
      <c r="U148" s="304"/>
      <c r="V148" s="221"/>
      <c r="W148" s="221"/>
      <c r="X148" s="293"/>
      <c r="Y148" s="222" t="str">
        <f t="shared" ref="Y148:Y152" si="9">C148</f>
        <v>Problemy społeczno-gospodarcze na polskich pograniczach</v>
      </c>
      <c r="Z148" s="223" t="s">
        <v>56</v>
      </c>
      <c r="AA148" s="223"/>
      <c r="AB148" s="223"/>
      <c r="AC148" s="223" t="s">
        <v>56</v>
      </c>
      <c r="AD148" s="223"/>
      <c r="AE148" s="223"/>
      <c r="AF148" s="223"/>
      <c r="AG148" s="223"/>
      <c r="AH148" s="223"/>
      <c r="AI148" s="223" t="s">
        <v>56</v>
      </c>
      <c r="AJ148" s="223"/>
      <c r="AK148" s="223"/>
      <c r="AL148" s="223"/>
      <c r="AM148" s="249"/>
      <c r="AN148" s="249"/>
      <c r="AO148" s="249" t="s">
        <v>56</v>
      </c>
      <c r="AP148" s="249"/>
      <c r="AQ148" s="249" t="s">
        <v>56</v>
      </c>
      <c r="AR148" s="249"/>
      <c r="AS148" s="249"/>
      <c r="AT148" s="249"/>
      <c r="AU148" s="249"/>
      <c r="AV148" s="249"/>
      <c r="AW148" s="249"/>
      <c r="AX148" s="249"/>
      <c r="AY148" s="223"/>
      <c r="AZ148" s="223"/>
      <c r="BA148" s="223" t="s">
        <v>56</v>
      </c>
      <c r="BB148" s="223"/>
      <c r="BC148" s="223"/>
      <c r="BD148" s="223"/>
      <c r="BE148" s="223" t="s">
        <v>56</v>
      </c>
      <c r="BF148" s="223"/>
      <c r="BG148" s="223"/>
      <c r="BH148" s="223"/>
      <c r="BI148" s="223"/>
      <c r="BJ148" s="223" t="s">
        <v>56</v>
      </c>
      <c r="BK148" s="223"/>
      <c r="BL148" s="223"/>
      <c r="BM148" s="223" t="s">
        <v>56</v>
      </c>
      <c r="BN148" s="223"/>
      <c r="BO148" s="223" t="s">
        <v>56</v>
      </c>
    </row>
    <row r="149" spans="2:67" s="316" customFormat="1" ht="17.649999999999999" customHeight="1" thickBot="1">
      <c r="B149" s="209">
        <v>2</v>
      </c>
      <c r="C149" s="210" t="s">
        <v>12</v>
      </c>
      <c r="D149" s="210"/>
      <c r="E149" s="211" t="s">
        <v>503</v>
      </c>
      <c r="F149" s="211">
        <v>4</v>
      </c>
      <c r="G149" s="211">
        <f>SUM(H149:L149)</f>
        <v>30</v>
      </c>
      <c r="H149" s="213"/>
      <c r="I149" s="213"/>
      <c r="J149" s="213"/>
      <c r="K149" s="224"/>
      <c r="L149" s="225">
        <v>30</v>
      </c>
      <c r="M149" s="312"/>
      <c r="N149" s="213" t="s">
        <v>56</v>
      </c>
      <c r="O149" s="220"/>
      <c r="P149" s="213">
        <v>3</v>
      </c>
      <c r="Q149" s="213"/>
      <c r="R149" s="220"/>
      <c r="S149" s="313"/>
      <c r="T149" s="314">
        <f t="shared" ref="T149:T151" si="10">SUM(P149:R149)</f>
        <v>3</v>
      </c>
      <c r="U149" s="314"/>
      <c r="V149" s="315"/>
      <c r="W149" s="314"/>
      <c r="Y149" s="222" t="str">
        <f t="shared" si="9"/>
        <v>Praktyki</v>
      </c>
      <c r="Z149" s="223" t="s">
        <v>56</v>
      </c>
      <c r="AA149" s="223"/>
      <c r="AB149" s="223"/>
      <c r="AC149" s="223"/>
      <c r="AD149" s="223"/>
      <c r="AE149" s="223"/>
      <c r="AF149" s="223"/>
      <c r="AG149" s="223" t="s">
        <v>56</v>
      </c>
      <c r="AH149" s="223"/>
      <c r="AI149" s="223"/>
      <c r="AJ149" s="223"/>
      <c r="AK149" s="223"/>
      <c r="AL149" s="223"/>
      <c r="AM149" s="223"/>
      <c r="AN149" s="223"/>
      <c r="AO149" s="223" t="s">
        <v>56</v>
      </c>
      <c r="AP149" s="223"/>
      <c r="AQ149" s="223"/>
      <c r="AR149" s="223"/>
      <c r="AS149" s="223"/>
      <c r="AT149" s="223"/>
      <c r="AU149" s="223"/>
      <c r="AV149" s="223"/>
      <c r="AW149" s="223"/>
      <c r="AX149" s="223" t="s">
        <v>56</v>
      </c>
      <c r="AY149" s="223"/>
      <c r="AZ149" s="223"/>
      <c r="BA149" s="223"/>
      <c r="BB149" s="223" t="s">
        <v>56</v>
      </c>
      <c r="BC149" s="223"/>
      <c r="BD149" s="223"/>
      <c r="BE149" s="223"/>
      <c r="BF149" s="223"/>
      <c r="BG149" s="223"/>
      <c r="BH149" s="223"/>
      <c r="BI149" s="223"/>
      <c r="BJ149" s="223"/>
      <c r="BK149" s="223" t="s">
        <v>56</v>
      </c>
      <c r="BL149" s="223"/>
      <c r="BM149" s="223" t="s">
        <v>56</v>
      </c>
      <c r="BN149" s="223"/>
      <c r="BO149" s="223"/>
    </row>
    <row r="150" spans="2:67" ht="17.649999999999999" customHeight="1" thickBot="1">
      <c r="B150" s="209">
        <v>3</v>
      </c>
      <c r="C150" s="250" t="s">
        <v>145</v>
      </c>
      <c r="D150" s="210" t="s">
        <v>510</v>
      </c>
      <c r="E150" s="211" t="s">
        <v>503</v>
      </c>
      <c r="F150" s="212">
        <v>4</v>
      </c>
      <c r="G150" s="212">
        <f>SUM(H150:L150)</f>
        <v>20</v>
      </c>
      <c r="H150" s="213"/>
      <c r="I150" s="213"/>
      <c r="J150" s="213">
        <v>20</v>
      </c>
      <c r="K150" s="224"/>
      <c r="L150" s="225"/>
      <c r="M150" s="244" t="s">
        <v>56</v>
      </c>
      <c r="N150" s="213"/>
      <c r="O150" s="220"/>
      <c r="P150" s="213">
        <v>14</v>
      </c>
      <c r="Q150" s="213"/>
      <c r="R150" s="220"/>
      <c r="T150" s="221">
        <f t="shared" si="10"/>
        <v>14</v>
      </c>
      <c r="U150" s="221"/>
      <c r="V150" s="247"/>
      <c r="W150" s="247"/>
      <c r="X150" s="196"/>
      <c r="Y150" s="222" t="str">
        <f t="shared" si="9"/>
        <v>Seminarium magisterskie</v>
      </c>
      <c r="Z150" s="223"/>
      <c r="AA150" s="223" t="s">
        <v>56</v>
      </c>
      <c r="AB150" s="223"/>
      <c r="AC150" s="223" t="s">
        <v>56</v>
      </c>
      <c r="AD150" s="223"/>
      <c r="AE150" s="223" t="s">
        <v>56</v>
      </c>
      <c r="AF150" s="223"/>
      <c r="AG150" s="223" t="s">
        <v>56</v>
      </c>
      <c r="AH150" s="223" t="s">
        <v>56</v>
      </c>
      <c r="AI150" s="223"/>
      <c r="AJ150" s="223" t="s">
        <v>56</v>
      </c>
      <c r="AK150" s="223"/>
      <c r="AL150" s="223"/>
      <c r="AM150" s="249" t="s">
        <v>56</v>
      </c>
      <c r="AN150" s="249"/>
      <c r="AO150" s="249" t="s">
        <v>56</v>
      </c>
      <c r="AP150" s="249"/>
      <c r="AQ150" s="249"/>
      <c r="AR150" s="249"/>
      <c r="AS150" s="249"/>
      <c r="AT150" s="249"/>
      <c r="AU150" s="249" t="s">
        <v>56</v>
      </c>
      <c r="AV150" s="249" t="s">
        <v>56</v>
      </c>
      <c r="AW150" s="249"/>
      <c r="AX150" s="249"/>
      <c r="AY150" s="223"/>
      <c r="AZ150" s="223"/>
      <c r="BA150" s="223" t="s">
        <v>56</v>
      </c>
      <c r="BB150" s="223"/>
      <c r="BC150" s="223" t="s">
        <v>56</v>
      </c>
      <c r="BD150" s="223"/>
      <c r="BE150" s="223"/>
      <c r="BF150" s="223"/>
      <c r="BG150" s="223"/>
      <c r="BH150" s="223"/>
      <c r="BI150" s="223" t="s">
        <v>56</v>
      </c>
      <c r="BJ150" s="223"/>
      <c r="BK150" s="223"/>
      <c r="BL150" s="223"/>
      <c r="BM150" s="223" t="s">
        <v>56</v>
      </c>
      <c r="BN150" s="223" t="s">
        <v>56</v>
      </c>
      <c r="BO150" s="223"/>
    </row>
    <row r="151" spans="2:67" ht="17.649999999999999" customHeight="1" thickBot="1">
      <c r="B151" s="209"/>
      <c r="C151" s="243" t="s">
        <v>592</v>
      </c>
      <c r="D151" s="210"/>
      <c r="E151" s="212" t="s">
        <v>503</v>
      </c>
      <c r="F151" s="212">
        <v>4</v>
      </c>
      <c r="G151" s="212">
        <f>SUM(H151:L151)</f>
        <v>80</v>
      </c>
      <c r="H151" s="213">
        <v>20</v>
      </c>
      <c r="I151" s="213"/>
      <c r="J151" s="213"/>
      <c r="K151" s="229">
        <v>60</v>
      </c>
      <c r="L151" s="230"/>
      <c r="M151" s="244"/>
      <c r="N151" s="245" t="s">
        <v>56</v>
      </c>
      <c r="O151" s="246"/>
      <c r="P151" s="245"/>
      <c r="Q151" s="245">
        <v>9</v>
      </c>
      <c r="R151" s="246"/>
      <c r="T151" s="221">
        <f t="shared" si="10"/>
        <v>9</v>
      </c>
      <c r="U151" s="221"/>
      <c r="V151" s="247"/>
      <c r="W151" s="247"/>
      <c r="X151" s="196"/>
      <c r="Y151" s="222" t="str">
        <f t="shared" si="9"/>
        <v>Przedmioty specjalnościowe (kontynuacja)</v>
      </c>
      <c r="Z151" s="223"/>
      <c r="AA151" s="223"/>
      <c r="AB151" s="223"/>
      <c r="AC151" s="223"/>
      <c r="AD151" s="223"/>
      <c r="AE151" s="223"/>
      <c r="AF151" s="223"/>
      <c r="AG151" s="223"/>
      <c r="AH151" s="223"/>
      <c r="AI151" s="223"/>
      <c r="AJ151" s="223"/>
      <c r="AK151" s="223"/>
      <c r="AL151" s="223"/>
      <c r="AM151" s="249"/>
      <c r="AN151" s="249"/>
      <c r="AO151" s="249"/>
      <c r="AP151" s="249"/>
      <c r="AQ151" s="249"/>
      <c r="AR151" s="249"/>
      <c r="AS151" s="249"/>
      <c r="AT151" s="249"/>
      <c r="AU151" s="249"/>
      <c r="AV151" s="249"/>
      <c r="AW151" s="249"/>
      <c r="AX151" s="249"/>
      <c r="AY151" s="223"/>
      <c r="AZ151" s="223"/>
      <c r="BA151" s="223"/>
      <c r="BB151" s="223"/>
      <c r="BC151" s="223"/>
      <c r="BD151" s="223"/>
      <c r="BE151" s="223"/>
      <c r="BF151" s="223"/>
      <c r="BG151" s="223" t="s">
        <v>56</v>
      </c>
      <c r="BH151" s="223"/>
      <c r="BI151" s="223"/>
      <c r="BJ151" s="223" t="s">
        <v>56</v>
      </c>
      <c r="BK151" s="223"/>
      <c r="BL151" s="223"/>
      <c r="BM151" s="223" t="s">
        <v>56</v>
      </c>
      <c r="BN151" s="223"/>
      <c r="BO151" s="223"/>
    </row>
    <row r="152" spans="2:67" s="272" customFormat="1" ht="17.649999999999999" customHeight="1" thickBot="1">
      <c r="B152" s="258"/>
      <c r="C152" s="259" t="s">
        <v>517</v>
      </c>
      <c r="D152" s="260"/>
      <c r="E152" s="261"/>
      <c r="F152" s="261"/>
      <c r="G152" s="261"/>
      <c r="H152" s="262"/>
      <c r="I152" s="262"/>
      <c r="J152" s="262"/>
      <c r="K152" s="262"/>
      <c r="L152" s="262"/>
      <c r="M152" s="263"/>
      <c r="N152" s="264"/>
      <c r="O152" s="265"/>
      <c r="P152" s="263"/>
      <c r="Q152" s="262"/>
      <c r="R152" s="266"/>
      <c r="S152" s="267"/>
      <c r="T152" s="305"/>
      <c r="U152" s="305"/>
      <c r="V152" s="268"/>
      <c r="W152" s="268"/>
      <c r="X152" s="269"/>
      <c r="Y152" s="270" t="str">
        <f t="shared" si="9"/>
        <v>Specjalność: Socjologia bezpieczeństwa militarnego</v>
      </c>
      <c r="Z152" s="271"/>
      <c r="AA152" s="271"/>
      <c r="AB152" s="271"/>
      <c r="AC152" s="271"/>
      <c r="AD152" s="271"/>
      <c r="AE152" s="271"/>
      <c r="AF152" s="271"/>
      <c r="AG152" s="271"/>
      <c r="AH152" s="271"/>
      <c r="AI152" s="271"/>
      <c r="AJ152" s="271"/>
      <c r="AK152" s="271"/>
      <c r="AL152" s="271"/>
      <c r="AM152" s="271"/>
      <c r="AN152" s="271"/>
      <c r="AO152" s="271"/>
      <c r="AP152" s="271"/>
      <c r="AQ152" s="271"/>
      <c r="AR152" s="271"/>
      <c r="AS152" s="271"/>
      <c r="AT152" s="271"/>
      <c r="AU152" s="271"/>
      <c r="AV152" s="271"/>
      <c r="AW152" s="271"/>
      <c r="AX152" s="271"/>
      <c r="AY152" s="271"/>
      <c r="AZ152" s="271"/>
      <c r="BA152" s="271"/>
      <c r="BB152" s="271"/>
      <c r="BC152" s="271"/>
      <c r="BD152" s="271"/>
      <c r="BE152" s="271"/>
      <c r="BF152" s="271"/>
      <c r="BG152" s="271"/>
      <c r="BH152" s="271"/>
      <c r="BI152" s="271"/>
      <c r="BJ152" s="271"/>
      <c r="BK152" s="271"/>
      <c r="BL152" s="271"/>
      <c r="BM152" s="271"/>
      <c r="BN152" s="271"/>
      <c r="BO152" s="271"/>
    </row>
    <row r="153" spans="2:67" ht="17.649999999999999" customHeight="1" thickBot="1">
      <c r="B153" s="209">
        <v>4</v>
      </c>
      <c r="C153" s="273" t="s">
        <v>615</v>
      </c>
      <c r="D153" s="210" t="s">
        <v>596</v>
      </c>
      <c r="E153" s="211" t="s">
        <v>503</v>
      </c>
      <c r="F153" s="211">
        <v>4</v>
      </c>
      <c r="G153" s="212">
        <f>SUM(H153:L153)</f>
        <v>40</v>
      </c>
      <c r="H153" s="213">
        <v>20</v>
      </c>
      <c r="I153" s="213"/>
      <c r="J153" s="213"/>
      <c r="K153" s="213">
        <v>20</v>
      </c>
      <c r="L153" s="215"/>
      <c r="M153" s="219"/>
      <c r="N153" s="213" t="s">
        <v>56</v>
      </c>
      <c r="O153" s="220"/>
      <c r="P153" s="219"/>
      <c r="Q153" s="213">
        <v>3</v>
      </c>
      <c r="R153" s="220"/>
      <c r="T153" s="304"/>
      <c r="U153" s="226">
        <v>1</v>
      </c>
      <c r="V153" s="247"/>
      <c r="W153" s="247"/>
      <c r="X153" s="248"/>
      <c r="Y153" s="222" t="str">
        <f>C153</f>
        <v>Operacje pokojowe i misje stabilizacyjne(#)</v>
      </c>
      <c r="Z153" s="223"/>
      <c r="AA153" s="223" t="s">
        <v>56</v>
      </c>
      <c r="AB153" s="223" t="s">
        <v>56</v>
      </c>
      <c r="AC153" s="223"/>
      <c r="AD153" s="223"/>
      <c r="AE153" s="223"/>
      <c r="AF153" s="223"/>
      <c r="AG153" s="223"/>
      <c r="AH153" s="223" t="s">
        <v>56</v>
      </c>
      <c r="AI153" s="223"/>
      <c r="AJ153" s="223" t="s">
        <v>56</v>
      </c>
      <c r="AK153" s="223"/>
      <c r="AL153" s="223"/>
      <c r="AM153" s="249" t="s">
        <v>56</v>
      </c>
      <c r="AN153" s="249"/>
      <c r="AO153" s="249" t="s">
        <v>56</v>
      </c>
      <c r="AP153" s="249"/>
      <c r="AQ153" s="249"/>
      <c r="AR153" s="249"/>
      <c r="AS153" s="249"/>
      <c r="AT153" s="249"/>
      <c r="AU153" s="249"/>
      <c r="AV153" s="249"/>
      <c r="AW153" s="249"/>
      <c r="AX153" s="249"/>
      <c r="AY153" s="223"/>
      <c r="AZ153" s="223" t="s">
        <v>56</v>
      </c>
      <c r="BA153" s="223"/>
      <c r="BB153" s="223" t="s">
        <v>56</v>
      </c>
      <c r="BC153" s="223"/>
      <c r="BD153" s="223"/>
      <c r="BE153" s="223"/>
      <c r="BF153" s="223"/>
      <c r="BG153" s="223" t="s">
        <v>56</v>
      </c>
      <c r="BH153" s="223"/>
      <c r="BI153" s="223"/>
      <c r="BJ153" s="223"/>
      <c r="BK153" s="223"/>
      <c r="BL153" s="223"/>
      <c r="BM153" s="223" t="s">
        <v>56</v>
      </c>
      <c r="BN153" s="223"/>
      <c r="BO153" s="223"/>
    </row>
    <row r="154" spans="2:67" ht="17.649999999999999" customHeight="1" thickBot="1">
      <c r="B154" s="209">
        <v>5</v>
      </c>
      <c r="C154" s="251" t="s">
        <v>616</v>
      </c>
      <c r="D154" s="251" t="s">
        <v>520</v>
      </c>
      <c r="E154" s="211" t="s">
        <v>503</v>
      </c>
      <c r="F154" s="211">
        <v>4</v>
      </c>
      <c r="G154" s="212">
        <f>SUM(H154:L154)</f>
        <v>20</v>
      </c>
      <c r="H154" s="213"/>
      <c r="I154" s="213"/>
      <c r="J154" s="213"/>
      <c r="K154" s="224">
        <v>20</v>
      </c>
      <c r="L154" s="225"/>
      <c r="M154" s="219"/>
      <c r="N154" s="213" t="s">
        <v>56</v>
      </c>
      <c r="O154" s="220"/>
      <c r="P154" s="219"/>
      <c r="Q154" s="213">
        <v>3</v>
      </c>
      <c r="R154" s="220"/>
      <c r="T154" s="304"/>
      <c r="U154" s="221">
        <f t="shared" ref="U154" si="11">SUM(P154:R154)</f>
        <v>3</v>
      </c>
      <c r="V154" s="247"/>
      <c r="W154" s="247"/>
      <c r="X154" s="248"/>
      <c r="Y154" s="222" t="str">
        <f>C154</f>
        <v>Warsztaty z zarządzania w sytuacjach kryzysowych(*)</v>
      </c>
      <c r="Z154" s="223"/>
      <c r="AA154" s="223"/>
      <c r="AB154" s="223"/>
      <c r="AC154" s="223"/>
      <c r="AD154" s="223" t="s">
        <v>56</v>
      </c>
      <c r="AE154" s="223" t="s">
        <v>56</v>
      </c>
      <c r="AF154" s="223"/>
      <c r="AG154" s="223"/>
      <c r="AH154" s="223"/>
      <c r="AI154" s="223"/>
      <c r="AJ154" s="223"/>
      <c r="AK154" s="223"/>
      <c r="AL154" s="223"/>
      <c r="AM154" s="249"/>
      <c r="AN154" s="249" t="s">
        <v>56</v>
      </c>
      <c r="AO154" s="249"/>
      <c r="AP154" s="249" t="s">
        <v>56</v>
      </c>
      <c r="AQ154" s="249"/>
      <c r="AR154" s="249"/>
      <c r="AS154" s="249"/>
      <c r="AT154" s="249" t="s">
        <v>56</v>
      </c>
      <c r="AU154" s="249"/>
      <c r="AV154" s="249"/>
      <c r="AW154" s="249"/>
      <c r="AX154" s="249"/>
      <c r="AY154" s="223" t="s">
        <v>56</v>
      </c>
      <c r="AZ154" s="223"/>
      <c r="BA154" s="223" t="s">
        <v>56</v>
      </c>
      <c r="BB154" s="223"/>
      <c r="BC154" s="223" t="s">
        <v>56</v>
      </c>
      <c r="BD154" s="223"/>
      <c r="BE154" s="223"/>
      <c r="BF154" s="223"/>
      <c r="BG154" s="223"/>
      <c r="BH154" s="223"/>
      <c r="BI154" s="223"/>
      <c r="BJ154" s="223" t="s">
        <v>56</v>
      </c>
      <c r="BK154" s="223"/>
      <c r="BL154" s="223"/>
      <c r="BM154" s="223" t="s">
        <v>56</v>
      </c>
      <c r="BN154" s="223"/>
      <c r="BO154" s="223"/>
    </row>
    <row r="155" spans="2:67" ht="17.649999999999999" customHeight="1" thickBot="1">
      <c r="B155" s="209">
        <v>6</v>
      </c>
      <c r="C155" s="228" t="s">
        <v>617</v>
      </c>
      <c r="D155" s="210" t="s">
        <v>618</v>
      </c>
      <c r="E155" s="211" t="s">
        <v>503</v>
      </c>
      <c r="F155" s="211">
        <v>4</v>
      </c>
      <c r="G155" s="212">
        <f>SUM(H155:L155)</f>
        <v>20</v>
      </c>
      <c r="H155" s="213"/>
      <c r="I155" s="213"/>
      <c r="J155" s="213"/>
      <c r="K155" s="229">
        <v>20</v>
      </c>
      <c r="L155" s="230"/>
      <c r="M155" s="219"/>
      <c r="N155" s="213" t="s">
        <v>56</v>
      </c>
      <c r="O155" s="220"/>
      <c r="P155" s="219"/>
      <c r="Q155" s="213">
        <v>3</v>
      </c>
      <c r="R155" s="220"/>
      <c r="T155" s="304"/>
      <c r="U155" s="304"/>
      <c r="V155" s="247"/>
      <c r="W155" s="247"/>
      <c r="X155" s="248"/>
      <c r="Y155" s="222" t="str">
        <f>C155</f>
        <v>Współpraca cywilno-wojskowa w konfliktach zbrojnych</v>
      </c>
      <c r="Z155" s="223"/>
      <c r="AA155" s="223" t="s">
        <v>56</v>
      </c>
      <c r="AB155" s="223"/>
      <c r="AC155" s="223"/>
      <c r="AD155" s="223"/>
      <c r="AE155" s="223"/>
      <c r="AF155" s="223" t="s">
        <v>56</v>
      </c>
      <c r="AG155" s="223"/>
      <c r="AH155" s="223"/>
      <c r="AI155" s="223"/>
      <c r="AJ155" s="223"/>
      <c r="AK155" s="223"/>
      <c r="AL155" s="223"/>
      <c r="AM155" s="249"/>
      <c r="AN155" s="249" t="s">
        <v>56</v>
      </c>
      <c r="AO155" s="249"/>
      <c r="AP155" s="249"/>
      <c r="AQ155" s="249" t="s">
        <v>56</v>
      </c>
      <c r="AR155" s="249"/>
      <c r="AS155" s="249"/>
      <c r="AT155" s="249"/>
      <c r="AU155" s="249"/>
      <c r="AV155" s="249"/>
      <c r="AW155" s="249"/>
      <c r="AX155" s="249"/>
      <c r="AY155" s="223" t="s">
        <v>56</v>
      </c>
      <c r="AZ155" s="223"/>
      <c r="BA155" s="223"/>
      <c r="BB155" s="223"/>
      <c r="BC155" s="223"/>
      <c r="BD155" s="223"/>
      <c r="BE155" s="223"/>
      <c r="BF155" s="223" t="s">
        <v>56</v>
      </c>
      <c r="BG155" s="223"/>
      <c r="BH155" s="223"/>
      <c r="BI155" s="223"/>
      <c r="BJ155" s="223" t="s">
        <v>56</v>
      </c>
      <c r="BK155" s="223"/>
      <c r="BL155" s="223"/>
      <c r="BM155" s="223" t="s">
        <v>56</v>
      </c>
      <c r="BN155" s="223"/>
      <c r="BO155" s="223"/>
    </row>
    <row r="156" spans="2:67" s="272" customFormat="1" ht="17.649999999999999" customHeight="1" thickBot="1">
      <c r="B156" s="258"/>
      <c r="C156" s="259" t="s">
        <v>524</v>
      </c>
      <c r="D156" s="260"/>
      <c r="E156" s="261"/>
      <c r="F156" s="261"/>
      <c r="G156" s="261"/>
      <c r="H156" s="262"/>
      <c r="I156" s="262"/>
      <c r="J156" s="262"/>
      <c r="K156" s="262"/>
      <c r="L156" s="262"/>
      <c r="M156" s="263"/>
      <c r="N156" s="264"/>
      <c r="O156" s="265"/>
      <c r="P156" s="263"/>
      <c r="Q156" s="262"/>
      <c r="R156" s="266"/>
      <c r="S156" s="267"/>
      <c r="T156" s="305"/>
      <c r="U156" s="305"/>
      <c r="V156" s="268"/>
      <c r="W156" s="268"/>
      <c r="X156" s="269"/>
      <c r="Y156" s="270" t="str">
        <f t="shared" ref="Y156" si="12">C156</f>
        <v>Specjalność: Socjologia bezpieczeństwa paramilitarnego</v>
      </c>
      <c r="Z156" s="271"/>
      <c r="AA156" s="271"/>
      <c r="AB156" s="271"/>
      <c r="AC156" s="271"/>
      <c r="AD156" s="271"/>
      <c r="AE156" s="271"/>
      <c r="AF156" s="271"/>
      <c r="AG156" s="271"/>
      <c r="AH156" s="271"/>
      <c r="AI156" s="271"/>
      <c r="AJ156" s="271"/>
      <c r="AK156" s="271"/>
      <c r="AL156" s="271"/>
      <c r="AM156" s="271"/>
      <c r="AN156" s="271"/>
      <c r="AO156" s="271"/>
      <c r="AP156" s="271"/>
      <c r="AQ156" s="271"/>
      <c r="AR156" s="271"/>
      <c r="AS156" s="271"/>
      <c r="AT156" s="271"/>
      <c r="AU156" s="271"/>
      <c r="AV156" s="271"/>
      <c r="AW156" s="271"/>
      <c r="AX156" s="271"/>
      <c r="AY156" s="271"/>
      <c r="AZ156" s="271"/>
      <c r="BA156" s="271"/>
      <c r="BB156" s="271"/>
      <c r="BC156" s="271"/>
      <c r="BD156" s="271"/>
      <c r="BE156" s="271"/>
      <c r="BF156" s="271"/>
      <c r="BG156" s="271"/>
      <c r="BH156" s="271"/>
      <c r="BI156" s="271"/>
      <c r="BJ156" s="271"/>
      <c r="BK156" s="271"/>
      <c r="BL156" s="271"/>
      <c r="BM156" s="271"/>
      <c r="BN156" s="271"/>
      <c r="BO156" s="271"/>
    </row>
    <row r="157" spans="2:67" ht="17.649999999999999" customHeight="1" thickBot="1">
      <c r="B157" s="209">
        <v>4</v>
      </c>
      <c r="C157" s="243" t="s">
        <v>619</v>
      </c>
      <c r="D157" s="210" t="s">
        <v>620</v>
      </c>
      <c r="E157" s="211" t="s">
        <v>503</v>
      </c>
      <c r="F157" s="211">
        <v>4</v>
      </c>
      <c r="G157" s="212">
        <f>SUM(H157:L157)</f>
        <v>40</v>
      </c>
      <c r="H157" s="213">
        <v>20</v>
      </c>
      <c r="I157" s="213"/>
      <c r="J157" s="213"/>
      <c r="K157" s="213">
        <v>20</v>
      </c>
      <c r="L157" s="213"/>
      <c r="M157" s="219"/>
      <c r="N157" s="213" t="s">
        <v>56</v>
      </c>
      <c r="O157" s="220"/>
      <c r="P157" s="213"/>
      <c r="Q157" s="213">
        <v>3</v>
      </c>
      <c r="R157" s="220"/>
      <c r="T157" s="304"/>
      <c r="U157" s="304"/>
      <c r="V157" s="247"/>
      <c r="W157" s="247"/>
      <c r="X157" s="248"/>
      <c r="Y157" s="222" t="str">
        <f>C157</f>
        <v>Polski system penitencjarny</v>
      </c>
      <c r="Z157" s="223"/>
      <c r="AA157" s="223"/>
      <c r="AB157" s="223" t="s">
        <v>56</v>
      </c>
      <c r="AC157" s="223"/>
      <c r="AD157" s="223"/>
      <c r="AE157" s="223" t="s">
        <v>56</v>
      </c>
      <c r="AF157" s="223"/>
      <c r="AG157" s="223"/>
      <c r="AH157" s="223" t="s">
        <v>56</v>
      </c>
      <c r="AI157" s="223"/>
      <c r="AJ157" s="223"/>
      <c r="AK157" s="223"/>
      <c r="AL157" s="223"/>
      <c r="AM157" s="249"/>
      <c r="AN157" s="249"/>
      <c r="AO157" s="249" t="s">
        <v>56</v>
      </c>
      <c r="AP157" s="249"/>
      <c r="AQ157" s="249"/>
      <c r="AR157" s="249"/>
      <c r="AS157" s="249"/>
      <c r="AT157" s="249" t="s">
        <v>56</v>
      </c>
      <c r="AU157" s="249"/>
      <c r="AV157" s="249"/>
      <c r="AW157" s="249"/>
      <c r="AX157" s="249"/>
      <c r="AY157" s="223"/>
      <c r="AZ157" s="223"/>
      <c r="BA157" s="223" t="s">
        <v>56</v>
      </c>
      <c r="BB157" s="223"/>
      <c r="BC157" s="223"/>
      <c r="BD157" s="223"/>
      <c r="BE157" s="223" t="s">
        <v>56</v>
      </c>
      <c r="BF157" s="223"/>
      <c r="BG157" s="223" t="s">
        <v>56</v>
      </c>
      <c r="BH157" s="223"/>
      <c r="BI157" s="223"/>
      <c r="BJ157" s="223"/>
      <c r="BK157" s="223"/>
      <c r="BL157" s="223"/>
      <c r="BM157" s="223" t="s">
        <v>56</v>
      </c>
      <c r="BN157" s="223"/>
      <c r="BO157" s="223"/>
    </row>
    <row r="158" spans="2:67" ht="17.649999999999999" customHeight="1" thickBot="1">
      <c r="B158" s="209">
        <v>5</v>
      </c>
      <c r="C158" s="210" t="s">
        <v>621</v>
      </c>
      <c r="D158" s="210" t="s">
        <v>338</v>
      </c>
      <c r="E158" s="211" t="s">
        <v>503</v>
      </c>
      <c r="F158" s="211">
        <v>4</v>
      </c>
      <c r="G158" s="212">
        <f>SUM(H158:L158)</f>
        <v>20</v>
      </c>
      <c r="H158" s="213"/>
      <c r="I158" s="213"/>
      <c r="J158" s="213"/>
      <c r="K158" s="213">
        <v>20</v>
      </c>
      <c r="L158" s="213"/>
      <c r="M158" s="219"/>
      <c r="N158" s="213" t="s">
        <v>56</v>
      </c>
      <c r="O158" s="220"/>
      <c r="P158" s="213"/>
      <c r="Q158" s="213">
        <v>3</v>
      </c>
      <c r="R158" s="220"/>
      <c r="T158" s="304"/>
      <c r="U158" s="221">
        <f>SUM(P158:R158)</f>
        <v>3</v>
      </c>
      <c r="V158" s="247"/>
      <c r="W158" s="247"/>
      <c r="X158" s="248"/>
      <c r="Y158" s="222" t="str">
        <f>C158</f>
        <v>Zarządzanie sektorem publicznym(*)</v>
      </c>
      <c r="Z158" s="223"/>
      <c r="AA158" s="223" t="s">
        <v>56</v>
      </c>
      <c r="AB158" s="223"/>
      <c r="AC158" s="223"/>
      <c r="AD158" s="223"/>
      <c r="AE158" s="223" t="s">
        <v>56</v>
      </c>
      <c r="AF158" s="223"/>
      <c r="AG158" s="223"/>
      <c r="AH158" s="223"/>
      <c r="AI158" s="223" t="s">
        <v>56</v>
      </c>
      <c r="AJ158" s="223"/>
      <c r="AK158" s="223"/>
      <c r="AL158" s="223"/>
      <c r="AM158" s="249" t="s">
        <v>56</v>
      </c>
      <c r="AN158" s="249"/>
      <c r="AO158" s="249"/>
      <c r="AP158" s="249"/>
      <c r="AQ158" s="249"/>
      <c r="AR158" s="249" t="s">
        <v>56</v>
      </c>
      <c r="AS158" s="249"/>
      <c r="AT158" s="249"/>
      <c r="AU158" s="249"/>
      <c r="AV158" s="249"/>
      <c r="AW158" s="249"/>
      <c r="AX158" s="249"/>
      <c r="AY158" s="223"/>
      <c r="AZ158" s="223" t="s">
        <v>56</v>
      </c>
      <c r="BA158" s="223"/>
      <c r="BB158" s="223"/>
      <c r="BC158" s="223"/>
      <c r="BD158" s="223"/>
      <c r="BE158" s="223" t="s">
        <v>56</v>
      </c>
      <c r="BF158" s="223"/>
      <c r="BG158" s="223"/>
      <c r="BH158" s="223"/>
      <c r="BI158" s="223"/>
      <c r="BJ158" s="223" t="s">
        <v>56</v>
      </c>
      <c r="BK158" s="223"/>
      <c r="BL158" s="223"/>
      <c r="BM158" s="223" t="s">
        <v>56</v>
      </c>
      <c r="BN158" s="223"/>
      <c r="BO158" s="223"/>
    </row>
    <row r="159" spans="2:67" ht="17.649999999999999" customHeight="1" thickBot="1">
      <c r="B159" s="209">
        <v>6</v>
      </c>
      <c r="C159" s="306" t="s">
        <v>622</v>
      </c>
      <c r="D159" s="279" t="s">
        <v>541</v>
      </c>
      <c r="E159" s="211" t="s">
        <v>503</v>
      </c>
      <c r="F159" s="211">
        <v>4</v>
      </c>
      <c r="G159" s="212">
        <f>SUM(H159:L159)</f>
        <v>20</v>
      </c>
      <c r="H159" s="213"/>
      <c r="I159" s="213"/>
      <c r="J159" s="213"/>
      <c r="K159" s="213">
        <v>20</v>
      </c>
      <c r="L159" s="213"/>
      <c r="M159" s="219"/>
      <c r="N159" s="213" t="s">
        <v>56</v>
      </c>
      <c r="O159" s="220"/>
      <c r="P159" s="213"/>
      <c r="Q159" s="213">
        <v>3</v>
      </c>
      <c r="R159" s="220"/>
      <c r="T159" s="304"/>
      <c r="U159" s="304"/>
      <c r="V159" s="247"/>
      <c r="W159" s="247"/>
      <c r="X159" s="248"/>
      <c r="Y159" s="222" t="str">
        <f>C159</f>
        <v>Zderzenia cywilizacji jako osie konfliktów społecznych</v>
      </c>
      <c r="Z159" s="223" t="s">
        <v>56</v>
      </c>
      <c r="AA159" s="223"/>
      <c r="AB159" s="223"/>
      <c r="AC159" s="223"/>
      <c r="AD159" s="223"/>
      <c r="AE159" s="223"/>
      <c r="AF159" s="223" t="s">
        <v>56</v>
      </c>
      <c r="AG159" s="223" t="s">
        <v>56</v>
      </c>
      <c r="AH159" s="223"/>
      <c r="AI159" s="223"/>
      <c r="AJ159" s="223"/>
      <c r="AK159" s="223"/>
      <c r="AL159" s="223"/>
      <c r="AM159" s="249"/>
      <c r="AN159" s="249" t="s">
        <v>56</v>
      </c>
      <c r="AO159" s="249"/>
      <c r="AP159" s="249"/>
      <c r="AQ159" s="249"/>
      <c r="AR159" s="249"/>
      <c r="AS159" s="249" t="s">
        <v>56</v>
      </c>
      <c r="AT159" s="249"/>
      <c r="AU159" s="249"/>
      <c r="AV159" s="249"/>
      <c r="AW159" s="249"/>
      <c r="AX159" s="249"/>
      <c r="AY159" s="223"/>
      <c r="AZ159" s="223"/>
      <c r="BA159" s="223"/>
      <c r="BB159" s="223" t="s">
        <v>56</v>
      </c>
      <c r="BC159" s="223"/>
      <c r="BD159" s="223"/>
      <c r="BE159" s="223"/>
      <c r="BF159" s="223" t="s">
        <v>56</v>
      </c>
      <c r="BG159" s="223"/>
      <c r="BH159" s="223"/>
      <c r="BI159" s="223"/>
      <c r="BJ159" s="223" t="s">
        <v>56</v>
      </c>
      <c r="BK159" s="223"/>
      <c r="BL159" s="223"/>
      <c r="BM159" s="223" t="s">
        <v>56</v>
      </c>
      <c r="BN159" s="223"/>
      <c r="BO159" s="223"/>
    </row>
    <row r="160" spans="2:67" s="272" customFormat="1" ht="17.649999999999999" customHeight="1" thickBot="1">
      <c r="B160" s="258"/>
      <c r="C160" s="259" t="s">
        <v>530</v>
      </c>
      <c r="D160" s="260"/>
      <c r="E160" s="261"/>
      <c r="F160" s="261"/>
      <c r="G160" s="261"/>
      <c r="H160" s="262"/>
      <c r="I160" s="262"/>
      <c r="J160" s="262"/>
      <c r="K160" s="262"/>
      <c r="L160" s="262"/>
      <c r="M160" s="263"/>
      <c r="N160" s="264"/>
      <c r="O160" s="265"/>
      <c r="P160" s="263"/>
      <c r="Q160" s="262"/>
      <c r="R160" s="266"/>
      <c r="S160" s="267"/>
      <c r="T160" s="305"/>
      <c r="U160" s="305"/>
      <c r="V160" s="268"/>
      <c r="W160" s="268"/>
      <c r="X160" s="269"/>
      <c r="Y160" s="270" t="str">
        <f t="shared" ref="Y160" si="13">C160</f>
        <v>Specjalność: Socjologia zarządzania sektorem bezpieczeństwa</v>
      </c>
      <c r="Z160" s="271"/>
      <c r="AA160" s="271"/>
      <c r="AB160" s="271"/>
      <c r="AC160" s="271"/>
      <c r="AD160" s="271"/>
      <c r="AE160" s="271"/>
      <c r="AF160" s="271"/>
      <c r="AG160" s="271"/>
      <c r="AH160" s="271"/>
      <c r="AI160" s="271"/>
      <c r="AJ160" s="271"/>
      <c r="AK160" s="271"/>
      <c r="AL160" s="271"/>
      <c r="AM160" s="271"/>
      <c r="AN160" s="271"/>
      <c r="AO160" s="271"/>
      <c r="AP160" s="271"/>
      <c r="AQ160" s="271"/>
      <c r="AR160" s="271"/>
      <c r="AS160" s="271"/>
      <c r="AT160" s="271"/>
      <c r="AU160" s="271"/>
      <c r="AV160" s="271"/>
      <c r="AW160" s="271"/>
      <c r="AX160" s="271"/>
      <c r="AY160" s="271"/>
      <c r="AZ160" s="271"/>
      <c r="BA160" s="271"/>
      <c r="BB160" s="271"/>
      <c r="BC160" s="271"/>
      <c r="BD160" s="271"/>
      <c r="BE160" s="271"/>
      <c r="BF160" s="271"/>
      <c r="BG160" s="271"/>
      <c r="BH160" s="271"/>
      <c r="BI160" s="271"/>
      <c r="BJ160" s="271"/>
      <c r="BK160" s="271"/>
      <c r="BL160" s="271"/>
      <c r="BM160" s="271"/>
      <c r="BN160" s="271"/>
      <c r="BO160" s="271"/>
    </row>
    <row r="161" spans="2:67" ht="17.649999999999999" customHeight="1" thickBot="1">
      <c r="B161" s="209">
        <v>4</v>
      </c>
      <c r="C161" s="251" t="s">
        <v>623</v>
      </c>
      <c r="D161" s="251" t="s">
        <v>522</v>
      </c>
      <c r="E161" s="211" t="s">
        <v>503</v>
      </c>
      <c r="F161" s="211">
        <v>4</v>
      </c>
      <c r="G161" s="212">
        <f>SUM(H161:L161)</f>
        <v>40</v>
      </c>
      <c r="H161" s="213">
        <v>20</v>
      </c>
      <c r="I161" s="213"/>
      <c r="J161" s="213"/>
      <c r="K161" s="213">
        <v>20</v>
      </c>
      <c r="L161" s="213"/>
      <c r="M161" s="275"/>
      <c r="N161" s="213" t="s">
        <v>56</v>
      </c>
      <c r="O161" s="220"/>
      <c r="P161" s="219"/>
      <c r="Q161" s="213">
        <v>3</v>
      </c>
      <c r="R161" s="220"/>
      <c r="T161" s="304"/>
      <c r="U161" s="304"/>
      <c r="V161" s="247">
        <v>3</v>
      </c>
      <c r="W161" s="247"/>
      <c r="X161" s="248"/>
      <c r="Y161" s="222" t="str">
        <f>C161</f>
        <v>Wielokulturowość we współczesnym świecie</v>
      </c>
      <c r="Z161" s="223" t="s">
        <v>56</v>
      </c>
      <c r="AA161" s="223"/>
      <c r="AB161" s="223"/>
      <c r="AC161" s="223"/>
      <c r="AD161" s="223"/>
      <c r="AE161" s="223" t="s">
        <v>56</v>
      </c>
      <c r="AF161" s="223"/>
      <c r="AG161" s="223" t="s">
        <v>56</v>
      </c>
      <c r="AH161" s="223"/>
      <c r="AI161" s="223"/>
      <c r="AJ161" s="223"/>
      <c r="AK161" s="223"/>
      <c r="AL161" s="223"/>
      <c r="AM161" s="249"/>
      <c r="AN161" s="249" t="s">
        <v>56</v>
      </c>
      <c r="AO161" s="249"/>
      <c r="AP161" s="249"/>
      <c r="AQ161" s="249"/>
      <c r="AR161" s="249"/>
      <c r="AS161" s="249" t="s">
        <v>56</v>
      </c>
      <c r="AT161" s="249"/>
      <c r="AU161" s="249"/>
      <c r="AV161" s="249"/>
      <c r="AW161" s="249"/>
      <c r="AX161" s="249"/>
      <c r="AY161" s="223"/>
      <c r="AZ161" s="223"/>
      <c r="BA161" s="223"/>
      <c r="BB161" s="223" t="s">
        <v>56</v>
      </c>
      <c r="BC161" s="223"/>
      <c r="BD161" s="223"/>
      <c r="BE161" s="223"/>
      <c r="BF161" s="223" t="s">
        <v>56</v>
      </c>
      <c r="BG161" s="223" t="s">
        <v>56</v>
      </c>
      <c r="BH161" s="223"/>
      <c r="BI161" s="223"/>
      <c r="BJ161" s="223"/>
      <c r="BK161" s="223"/>
      <c r="BL161" s="223"/>
      <c r="BM161" s="223" t="s">
        <v>56</v>
      </c>
      <c r="BN161" s="223"/>
      <c r="BO161" s="223"/>
    </row>
    <row r="162" spans="2:67" ht="17.649999999999999" customHeight="1" thickBot="1">
      <c r="B162" s="209">
        <v>5</v>
      </c>
      <c r="C162" s="276" t="s">
        <v>624</v>
      </c>
      <c r="D162" s="277" t="s">
        <v>548</v>
      </c>
      <c r="E162" s="211" t="s">
        <v>503</v>
      </c>
      <c r="F162" s="211">
        <v>4</v>
      </c>
      <c r="G162" s="212">
        <f>SUM(H162:L162)</f>
        <v>20</v>
      </c>
      <c r="H162" s="213"/>
      <c r="I162" s="213"/>
      <c r="J162" s="213"/>
      <c r="K162" s="213">
        <v>20</v>
      </c>
      <c r="L162" s="213"/>
      <c r="M162" s="219"/>
      <c r="N162" s="213" t="s">
        <v>56</v>
      </c>
      <c r="O162" s="220"/>
      <c r="P162" s="219"/>
      <c r="Q162" s="213">
        <v>3</v>
      </c>
      <c r="R162" s="220"/>
      <c r="T162" s="304"/>
      <c r="U162" s="221">
        <f>SUM(P162:R162)</f>
        <v>3</v>
      </c>
      <c r="V162" s="247"/>
      <c r="W162" s="247"/>
      <c r="X162" s="248"/>
      <c r="Y162" s="222" t="str">
        <f>C162</f>
        <v>Socjolog i zarządzanie zasobami ludzkimi w sektorze bezpieczeństwa(*)</v>
      </c>
      <c r="Z162" s="223" t="s">
        <v>56</v>
      </c>
      <c r="AA162" s="223" t="s">
        <v>56</v>
      </c>
      <c r="AB162" s="223"/>
      <c r="AC162" s="223"/>
      <c r="AD162" s="223"/>
      <c r="AE162" s="223"/>
      <c r="AF162" s="223"/>
      <c r="AG162" s="223"/>
      <c r="AH162" s="223" t="s">
        <v>56</v>
      </c>
      <c r="AI162" s="223"/>
      <c r="AJ162" s="223"/>
      <c r="AK162" s="223"/>
      <c r="AL162" s="223"/>
      <c r="AM162" s="249" t="s">
        <v>56</v>
      </c>
      <c r="AN162" s="249"/>
      <c r="AO162" s="249"/>
      <c r="AP162" s="249"/>
      <c r="AQ162" s="249"/>
      <c r="AR162" s="249" t="s">
        <v>56</v>
      </c>
      <c r="AS162" s="249"/>
      <c r="AT162" s="249" t="s">
        <v>56</v>
      </c>
      <c r="AU162" s="249"/>
      <c r="AV162" s="249"/>
      <c r="AW162" s="249"/>
      <c r="AX162" s="249"/>
      <c r="AY162" s="223"/>
      <c r="AZ162" s="223"/>
      <c r="BA162" s="223"/>
      <c r="BB162" s="223" t="s">
        <v>56</v>
      </c>
      <c r="BC162" s="223"/>
      <c r="BD162" s="223"/>
      <c r="BE162" s="223"/>
      <c r="BF162" s="223" t="s">
        <v>56</v>
      </c>
      <c r="BG162" s="223"/>
      <c r="BH162" s="223"/>
      <c r="BI162" s="223"/>
      <c r="BJ162" s="223" t="s">
        <v>56</v>
      </c>
      <c r="BK162" s="223"/>
      <c r="BL162" s="223"/>
      <c r="BM162" s="223" t="s">
        <v>56</v>
      </c>
      <c r="BN162" s="223"/>
      <c r="BO162" s="223"/>
    </row>
    <row r="163" spans="2:67" ht="17.649999999999999" customHeight="1" thickBot="1">
      <c r="B163" s="209">
        <v>6</v>
      </c>
      <c r="C163" s="276" t="s">
        <v>625</v>
      </c>
      <c r="D163" s="210" t="s">
        <v>532</v>
      </c>
      <c r="E163" s="211" t="s">
        <v>503</v>
      </c>
      <c r="F163" s="211">
        <v>4</v>
      </c>
      <c r="G163" s="212">
        <f>SUM(H163:L163)</f>
        <v>20</v>
      </c>
      <c r="H163" s="213"/>
      <c r="I163" s="213"/>
      <c r="J163" s="213"/>
      <c r="K163" s="213">
        <v>20</v>
      </c>
      <c r="L163" s="213"/>
      <c r="M163" s="219"/>
      <c r="N163" s="213" t="s">
        <v>56</v>
      </c>
      <c r="O163" s="220"/>
      <c r="P163" s="219"/>
      <c r="Q163" s="213">
        <v>3</v>
      </c>
      <c r="R163" s="220"/>
      <c r="T163" s="304"/>
      <c r="U163" s="304"/>
      <c r="V163" s="247"/>
      <c r="W163" s="247"/>
      <c r="X163" s="248"/>
      <c r="Y163" s="222" t="str">
        <f>C163</f>
        <v>Między kulturą Islamu a kulturą Zachodu</v>
      </c>
      <c r="Z163" s="223"/>
      <c r="AA163" s="223"/>
      <c r="AB163" s="223" t="s">
        <v>56</v>
      </c>
      <c r="AC163" s="223"/>
      <c r="AD163" s="223"/>
      <c r="AE163" s="223"/>
      <c r="AF163" s="223" t="s">
        <v>56</v>
      </c>
      <c r="AG163" s="223"/>
      <c r="AH163" s="223"/>
      <c r="AI163" s="223"/>
      <c r="AJ163" s="223"/>
      <c r="AK163" s="223"/>
      <c r="AL163" s="223"/>
      <c r="AM163" s="249"/>
      <c r="AN163" s="249" t="s">
        <v>56</v>
      </c>
      <c r="AO163" s="249"/>
      <c r="AP163" s="249"/>
      <c r="AQ163" s="249"/>
      <c r="AR163" s="249"/>
      <c r="AS163" s="249" t="s">
        <v>56</v>
      </c>
      <c r="AT163" s="249"/>
      <c r="AU163" s="249"/>
      <c r="AV163" s="249"/>
      <c r="AW163" s="249"/>
      <c r="AX163" s="249"/>
      <c r="AY163" s="223"/>
      <c r="AZ163" s="223"/>
      <c r="BA163" s="223"/>
      <c r="BB163" s="223"/>
      <c r="BC163" s="223"/>
      <c r="BD163" s="223" t="s">
        <v>56</v>
      </c>
      <c r="BE163" s="223"/>
      <c r="BF163" s="223" t="s">
        <v>56</v>
      </c>
      <c r="BG163" s="223"/>
      <c r="BH163" s="223"/>
      <c r="BI163" s="223"/>
      <c r="BJ163" s="223" t="s">
        <v>56</v>
      </c>
      <c r="BK163" s="223"/>
      <c r="BL163" s="223"/>
      <c r="BM163" s="223" t="s">
        <v>56</v>
      </c>
      <c r="BN163" s="223"/>
      <c r="BO163" s="223"/>
    </row>
    <row r="164" spans="2:67" s="272" customFormat="1" ht="17.649999999999999" customHeight="1" thickBot="1">
      <c r="B164" s="258"/>
      <c r="C164" s="259" t="s">
        <v>537</v>
      </c>
      <c r="D164" s="260"/>
      <c r="E164" s="261"/>
      <c r="F164" s="261"/>
      <c r="G164" s="261"/>
      <c r="H164" s="262"/>
      <c r="I164" s="262"/>
      <c r="J164" s="262"/>
      <c r="K164" s="262"/>
      <c r="L164" s="262"/>
      <c r="M164" s="263"/>
      <c r="N164" s="264"/>
      <c r="O164" s="265"/>
      <c r="P164" s="263"/>
      <c r="Q164" s="262"/>
      <c r="R164" s="266"/>
      <c r="S164" s="267"/>
      <c r="T164" s="305"/>
      <c r="U164" s="305"/>
      <c r="V164" s="268"/>
      <c r="W164" s="268"/>
      <c r="X164" s="269"/>
      <c r="Y164" s="270" t="str">
        <f t="shared" ref="Y164:Y170" si="14">C164</f>
        <v>Specjalność: Badania i ewaluacja polityk publicznych</v>
      </c>
      <c r="Z164" s="271"/>
      <c r="AA164" s="271"/>
      <c r="AB164" s="271"/>
      <c r="AC164" s="271"/>
      <c r="AD164" s="271"/>
      <c r="AE164" s="271"/>
      <c r="AF164" s="271"/>
      <c r="AG164" s="271"/>
      <c r="AH164" s="271"/>
      <c r="AI164" s="271"/>
      <c r="AJ164" s="271"/>
      <c r="AK164" s="271"/>
      <c r="AL164" s="271"/>
      <c r="AM164" s="271"/>
      <c r="AN164" s="271"/>
      <c r="AO164" s="271"/>
      <c r="AP164" s="271"/>
      <c r="AQ164" s="271"/>
      <c r="AR164" s="271"/>
      <c r="AS164" s="271"/>
      <c r="AT164" s="271"/>
      <c r="AU164" s="271"/>
      <c r="AV164" s="271"/>
      <c r="AW164" s="271"/>
      <c r="AX164" s="271"/>
      <c r="AY164" s="271"/>
      <c r="AZ164" s="271"/>
      <c r="BA164" s="271"/>
      <c r="BB164" s="271"/>
      <c r="BC164" s="271"/>
      <c r="BD164" s="271"/>
      <c r="BE164" s="271"/>
      <c r="BF164" s="271"/>
      <c r="BG164" s="271"/>
      <c r="BH164" s="271"/>
      <c r="BI164" s="271"/>
      <c r="BJ164" s="271"/>
      <c r="BK164" s="271"/>
      <c r="BL164" s="271"/>
      <c r="BM164" s="271"/>
      <c r="BN164" s="271"/>
      <c r="BO164" s="271"/>
    </row>
    <row r="165" spans="2:67" ht="17.649999999999999" customHeight="1" thickBot="1">
      <c r="B165" s="209">
        <v>4</v>
      </c>
      <c r="C165" s="210" t="s">
        <v>626</v>
      </c>
      <c r="D165" s="210" t="s">
        <v>627</v>
      </c>
      <c r="E165" s="211" t="s">
        <v>503</v>
      </c>
      <c r="F165" s="211">
        <v>4</v>
      </c>
      <c r="G165" s="212">
        <f>SUM(H165:L165)</f>
        <v>40</v>
      </c>
      <c r="H165" s="213">
        <v>20</v>
      </c>
      <c r="I165" s="213"/>
      <c r="J165" s="213"/>
      <c r="K165" s="213">
        <v>20</v>
      </c>
      <c r="L165" s="213"/>
      <c r="M165" s="275"/>
      <c r="N165" s="213" t="s">
        <v>56</v>
      </c>
      <c r="O165" s="220"/>
      <c r="P165" s="219"/>
      <c r="Q165" s="213">
        <v>3</v>
      </c>
      <c r="R165" s="220"/>
      <c r="T165" s="304"/>
      <c r="U165" s="304"/>
      <c r="V165" s="247"/>
      <c r="W165" s="247"/>
      <c r="X165" s="248"/>
      <c r="Y165" s="222" t="str">
        <f t="shared" si="14"/>
        <v>Polityczne aspekty bezpieczeństwa</v>
      </c>
      <c r="Z165" s="223"/>
      <c r="AA165" s="223" t="s">
        <v>56</v>
      </c>
      <c r="AB165" s="223" t="s">
        <v>56</v>
      </c>
      <c r="AC165" s="223"/>
      <c r="AD165" s="223"/>
      <c r="AE165" s="223"/>
      <c r="AF165" s="223"/>
      <c r="AG165" s="223"/>
      <c r="AH165" s="223"/>
      <c r="AI165" s="223" t="s">
        <v>56</v>
      </c>
      <c r="AJ165" s="223" t="s">
        <v>56</v>
      </c>
      <c r="AK165" s="223"/>
      <c r="AL165" s="223"/>
      <c r="AM165" s="249"/>
      <c r="AN165" s="249" t="s">
        <v>56</v>
      </c>
      <c r="AO165" s="249"/>
      <c r="AP165" s="249"/>
      <c r="AQ165" s="249" t="s">
        <v>56</v>
      </c>
      <c r="AR165" s="249"/>
      <c r="AS165" s="249"/>
      <c r="AT165" s="249"/>
      <c r="AU165" s="249"/>
      <c r="AV165" s="249"/>
      <c r="AW165" s="249"/>
      <c r="AX165" s="249"/>
      <c r="AY165" s="223" t="s">
        <v>56</v>
      </c>
      <c r="AZ165" s="223"/>
      <c r="BA165" s="223"/>
      <c r="BB165" s="223"/>
      <c r="BC165" s="223" t="s">
        <v>56</v>
      </c>
      <c r="BD165" s="223"/>
      <c r="BE165" s="223"/>
      <c r="BF165" s="223"/>
      <c r="BG165" s="223" t="s">
        <v>56</v>
      </c>
      <c r="BH165" s="223"/>
      <c r="BI165" s="223"/>
      <c r="BJ165" s="223"/>
      <c r="BK165" s="223"/>
      <c r="BL165" s="223"/>
      <c r="BM165" s="223" t="s">
        <v>56</v>
      </c>
      <c r="BN165" s="223"/>
      <c r="BO165" s="223"/>
    </row>
    <row r="166" spans="2:67" ht="17.649999999999999" customHeight="1" thickBot="1">
      <c r="B166" s="209">
        <v>5</v>
      </c>
      <c r="C166" s="278" t="s">
        <v>628</v>
      </c>
      <c r="D166" s="279" t="s">
        <v>541</v>
      </c>
      <c r="E166" s="211" t="s">
        <v>503</v>
      </c>
      <c r="F166" s="211">
        <v>4</v>
      </c>
      <c r="G166" s="212">
        <f>SUM(H166:L166)</f>
        <v>20</v>
      </c>
      <c r="H166" s="213"/>
      <c r="I166" s="213"/>
      <c r="J166" s="213"/>
      <c r="K166" s="213">
        <v>20</v>
      </c>
      <c r="L166" s="213"/>
      <c r="M166" s="219"/>
      <c r="N166" s="213" t="s">
        <v>56</v>
      </c>
      <c r="O166" s="220"/>
      <c r="P166" s="219"/>
      <c r="Q166" s="213">
        <v>3</v>
      </c>
      <c r="R166" s="220"/>
      <c r="T166" s="304"/>
      <c r="U166" s="304"/>
      <c r="V166" s="247"/>
      <c r="W166" s="247"/>
      <c r="X166" s="248"/>
      <c r="Y166" s="222" t="str">
        <f t="shared" si="14"/>
        <v xml:space="preserve">Badania ewaluacyjne i audyty badawcze </v>
      </c>
      <c r="Z166" s="223"/>
      <c r="AA166" s="223"/>
      <c r="AB166" s="223"/>
      <c r="AC166" s="223" t="s">
        <v>56</v>
      </c>
      <c r="AD166" s="223"/>
      <c r="AE166" s="223" t="s">
        <v>56</v>
      </c>
      <c r="AF166" s="223"/>
      <c r="AG166" s="223" t="s">
        <v>56</v>
      </c>
      <c r="AH166" s="223"/>
      <c r="AI166" s="223"/>
      <c r="AJ166" s="223"/>
      <c r="AK166" s="223"/>
      <c r="AL166" s="223"/>
      <c r="AM166" s="249"/>
      <c r="AN166" s="249"/>
      <c r="AO166" s="249"/>
      <c r="AP166" s="249"/>
      <c r="AQ166" s="249"/>
      <c r="AR166" s="249"/>
      <c r="AS166" s="249" t="s">
        <v>56</v>
      </c>
      <c r="AT166" s="249" t="s">
        <v>56</v>
      </c>
      <c r="AU166" s="249"/>
      <c r="AV166" s="249"/>
      <c r="AW166" s="249"/>
      <c r="AX166" s="249"/>
      <c r="AY166" s="223"/>
      <c r="AZ166" s="223"/>
      <c r="BA166" s="223"/>
      <c r="BB166" s="223" t="s">
        <v>56</v>
      </c>
      <c r="BC166" s="223"/>
      <c r="BD166" s="223" t="s">
        <v>56</v>
      </c>
      <c r="BE166" s="223"/>
      <c r="BF166" s="223"/>
      <c r="BG166" s="223"/>
      <c r="BH166" s="223"/>
      <c r="BI166" s="223"/>
      <c r="BJ166" s="223" t="s">
        <v>56</v>
      </c>
      <c r="BK166" s="223"/>
      <c r="BL166" s="223"/>
      <c r="BM166" s="223" t="s">
        <v>56</v>
      </c>
      <c r="BN166" s="223"/>
      <c r="BO166" s="223"/>
    </row>
    <row r="167" spans="2:67" ht="17.649999999999999" customHeight="1" thickBot="1">
      <c r="B167" s="209">
        <v>6</v>
      </c>
      <c r="C167" s="280" t="s">
        <v>629</v>
      </c>
      <c r="D167" s="281" t="s">
        <v>630</v>
      </c>
      <c r="E167" s="211" t="s">
        <v>503</v>
      </c>
      <c r="F167" s="211">
        <v>4</v>
      </c>
      <c r="G167" s="212">
        <f>SUM(H167:L167)</f>
        <v>20</v>
      </c>
      <c r="H167" s="213"/>
      <c r="I167" s="213"/>
      <c r="J167" s="213"/>
      <c r="K167" s="213">
        <v>20</v>
      </c>
      <c r="L167" s="213"/>
      <c r="M167" s="219"/>
      <c r="N167" s="213" t="s">
        <v>56</v>
      </c>
      <c r="O167" s="220"/>
      <c r="P167" s="219"/>
      <c r="Q167" s="213">
        <v>3</v>
      </c>
      <c r="R167" s="220"/>
      <c r="T167" s="304"/>
      <c r="U167" s="304"/>
      <c r="V167" s="247"/>
      <c r="W167" s="247"/>
      <c r="X167" s="248"/>
      <c r="Y167" s="222" t="str">
        <f t="shared" si="14"/>
        <v>Komercjalizacja badań społecznych</v>
      </c>
      <c r="Z167" s="223" t="s">
        <v>56</v>
      </c>
      <c r="AA167" s="223"/>
      <c r="AB167" s="223"/>
      <c r="AC167" s="223"/>
      <c r="AD167" s="223" t="s">
        <v>56</v>
      </c>
      <c r="AE167" s="223" t="s">
        <v>56</v>
      </c>
      <c r="AF167" s="223" t="s">
        <v>56</v>
      </c>
      <c r="AG167" s="223"/>
      <c r="AH167" s="223"/>
      <c r="AI167" s="223"/>
      <c r="AJ167" s="223" t="s">
        <v>56</v>
      </c>
      <c r="AK167" s="223"/>
      <c r="AL167" s="223"/>
      <c r="AM167" s="249" t="s">
        <v>56</v>
      </c>
      <c r="AN167" s="249"/>
      <c r="AO167" s="249"/>
      <c r="AP167" s="249" t="s">
        <v>56</v>
      </c>
      <c r="AQ167" s="249"/>
      <c r="AR167" s="249"/>
      <c r="AS167" s="249"/>
      <c r="AT167" s="249"/>
      <c r="AU167" s="249"/>
      <c r="AV167" s="249"/>
      <c r="AW167" s="249"/>
      <c r="AX167" s="249"/>
      <c r="AY167" s="223"/>
      <c r="AZ167" s="223" t="s">
        <v>56</v>
      </c>
      <c r="BA167" s="223"/>
      <c r="BB167" s="223"/>
      <c r="BC167" s="223"/>
      <c r="BD167" s="223"/>
      <c r="BE167" s="223" t="s">
        <v>56</v>
      </c>
      <c r="BF167" s="223"/>
      <c r="BG167" s="223"/>
      <c r="BH167" s="223"/>
      <c r="BI167" s="223"/>
      <c r="BJ167" s="223" t="s">
        <v>56</v>
      </c>
      <c r="BK167" s="223"/>
      <c r="BL167" s="223"/>
      <c r="BM167" s="223" t="s">
        <v>56</v>
      </c>
      <c r="BN167" s="223"/>
      <c r="BO167" s="223"/>
    </row>
    <row r="168" spans="2:67" s="272" customFormat="1" ht="17.649999999999999" customHeight="1" thickBot="1">
      <c r="B168" s="258"/>
      <c r="C168" s="259" t="s">
        <v>544</v>
      </c>
      <c r="D168" s="260"/>
      <c r="E168" s="261"/>
      <c r="F168" s="261"/>
      <c r="G168" s="261"/>
      <c r="H168" s="262"/>
      <c r="I168" s="262"/>
      <c r="J168" s="262"/>
      <c r="K168" s="262"/>
      <c r="L168" s="262"/>
      <c r="M168" s="263"/>
      <c r="N168" s="264"/>
      <c r="O168" s="265"/>
      <c r="P168" s="263"/>
      <c r="Q168" s="262"/>
      <c r="R168" s="266"/>
      <c r="S168" s="267"/>
      <c r="T168" s="305"/>
      <c r="U168" s="305"/>
      <c r="V168" s="268"/>
      <c r="W168" s="268"/>
      <c r="X168" s="269"/>
      <c r="Y168" s="270" t="str">
        <f t="shared" si="14"/>
        <v>Specjalność: Socjotechniki wpływu społecznego</v>
      </c>
      <c r="Z168" s="271"/>
      <c r="AA168" s="271"/>
      <c r="AB168" s="271"/>
      <c r="AC168" s="271"/>
      <c r="AD168" s="271"/>
      <c r="AE168" s="271"/>
      <c r="AF168" s="271"/>
      <c r="AG168" s="271"/>
      <c r="AH168" s="271"/>
      <c r="AI168" s="271"/>
      <c r="AJ168" s="271"/>
      <c r="AK168" s="271"/>
      <c r="AL168" s="271"/>
      <c r="AM168" s="271"/>
      <c r="AN168" s="271"/>
      <c r="AO168" s="271"/>
      <c r="AP168" s="271"/>
      <c r="AQ168" s="271"/>
      <c r="AR168" s="271"/>
      <c r="AS168" s="271"/>
      <c r="AT168" s="271"/>
      <c r="AU168" s="271"/>
      <c r="AV168" s="271"/>
      <c r="AW168" s="271"/>
      <c r="AX168" s="271"/>
      <c r="AY168" s="271"/>
      <c r="AZ168" s="271"/>
      <c r="BA168" s="271"/>
      <c r="BB168" s="271"/>
      <c r="BC168" s="271"/>
      <c r="BD168" s="271"/>
      <c r="BE168" s="271"/>
      <c r="BF168" s="271"/>
      <c r="BG168" s="271"/>
      <c r="BH168" s="271"/>
      <c r="BI168" s="271"/>
      <c r="BJ168" s="271"/>
      <c r="BK168" s="271"/>
      <c r="BL168" s="271"/>
      <c r="BM168" s="271"/>
      <c r="BN168" s="271"/>
      <c r="BO168" s="271"/>
    </row>
    <row r="169" spans="2:67" ht="17.649999999999999" customHeight="1" thickBot="1">
      <c r="B169" s="209">
        <v>4</v>
      </c>
      <c r="C169" s="282" t="s">
        <v>631</v>
      </c>
      <c r="D169" s="210" t="s">
        <v>632</v>
      </c>
      <c r="E169" s="211" t="s">
        <v>503</v>
      </c>
      <c r="F169" s="211">
        <v>4</v>
      </c>
      <c r="G169" s="212">
        <f>SUM(H169:L169)</f>
        <v>40</v>
      </c>
      <c r="H169" s="213">
        <v>20</v>
      </c>
      <c r="I169" s="213"/>
      <c r="J169" s="213"/>
      <c r="K169" s="213">
        <v>20</v>
      </c>
      <c r="L169" s="213"/>
      <c r="M169" s="275"/>
      <c r="N169" s="213" t="s">
        <v>56</v>
      </c>
      <c r="O169" s="220"/>
      <c r="P169" s="219"/>
      <c r="Q169" s="213">
        <v>3</v>
      </c>
      <c r="R169" s="220"/>
      <c r="T169" s="304"/>
      <c r="U169" s="304"/>
      <c r="V169" s="247"/>
      <c r="W169" s="247"/>
      <c r="X169" s="248"/>
      <c r="Y169" s="222" t="str">
        <f t="shared" si="14"/>
        <v>Rola mediów w sytuacji kryzysowej</v>
      </c>
      <c r="Z169" s="223"/>
      <c r="AA169" s="223"/>
      <c r="AB169" s="223"/>
      <c r="AC169" s="223"/>
      <c r="AD169" s="223" t="s">
        <v>56</v>
      </c>
      <c r="AE169" s="223"/>
      <c r="AF169" s="223" t="s">
        <v>56</v>
      </c>
      <c r="AG169" s="223"/>
      <c r="AH169" s="223"/>
      <c r="AI169" s="223"/>
      <c r="AJ169" s="223"/>
      <c r="AK169" s="223"/>
      <c r="AL169" s="223"/>
      <c r="AM169" s="249"/>
      <c r="AN169" s="249"/>
      <c r="AO169" s="249" t="s">
        <v>56</v>
      </c>
      <c r="AP169" s="249" t="s">
        <v>56</v>
      </c>
      <c r="AQ169" s="249"/>
      <c r="AR169" s="249"/>
      <c r="AS169" s="249"/>
      <c r="AT169" s="249"/>
      <c r="AU169" s="249"/>
      <c r="AV169" s="249"/>
      <c r="AW169" s="249"/>
      <c r="AX169" s="249"/>
      <c r="AY169" s="223" t="s">
        <v>56</v>
      </c>
      <c r="AZ169" s="223"/>
      <c r="BA169" s="223"/>
      <c r="BB169" s="223"/>
      <c r="BC169" s="223"/>
      <c r="BD169" s="223"/>
      <c r="BE169" s="223"/>
      <c r="BF169" s="223" t="s">
        <v>56</v>
      </c>
      <c r="BG169" s="223" t="s">
        <v>56</v>
      </c>
      <c r="BH169" s="223"/>
      <c r="BI169" s="223"/>
      <c r="BJ169" s="223"/>
      <c r="BK169" s="223"/>
      <c r="BL169" s="223"/>
      <c r="BM169" s="223" t="s">
        <v>56</v>
      </c>
      <c r="BN169" s="223"/>
      <c r="BO169" s="223"/>
    </row>
    <row r="170" spans="2:67" ht="17.649999999999999" customHeight="1" thickBot="1">
      <c r="B170" s="209">
        <v>5</v>
      </c>
      <c r="C170" s="277" t="s">
        <v>633</v>
      </c>
      <c r="D170" s="277" t="s">
        <v>548</v>
      </c>
      <c r="E170" s="211" t="s">
        <v>503</v>
      </c>
      <c r="F170" s="211">
        <v>4</v>
      </c>
      <c r="G170" s="212">
        <f>SUM(H170:L170)</f>
        <v>20</v>
      </c>
      <c r="H170" s="213"/>
      <c r="I170" s="213"/>
      <c r="J170" s="213"/>
      <c r="K170" s="213">
        <v>20</v>
      </c>
      <c r="L170" s="213"/>
      <c r="M170" s="219"/>
      <c r="N170" s="213" t="s">
        <v>56</v>
      </c>
      <c r="O170" s="220"/>
      <c r="P170" s="219"/>
      <c r="Q170" s="213">
        <v>3</v>
      </c>
      <c r="R170" s="220"/>
      <c r="T170" s="304"/>
      <c r="U170" s="304"/>
      <c r="V170" s="247"/>
      <c r="W170" s="247"/>
      <c r="X170" s="248"/>
      <c r="Y170" s="222" t="str">
        <f t="shared" si="14"/>
        <v>Projektowanie i prowadzenie szkoleń w sektorze bezpieczeństwa</v>
      </c>
      <c r="Z170" s="223" t="s">
        <v>56</v>
      </c>
      <c r="AA170" s="223" t="s">
        <v>56</v>
      </c>
      <c r="AB170" s="223"/>
      <c r="AC170" s="223"/>
      <c r="AD170" s="223"/>
      <c r="AE170" s="223"/>
      <c r="AF170" s="223"/>
      <c r="AG170" s="223"/>
      <c r="AH170" s="223"/>
      <c r="AI170" s="223" t="s">
        <v>56</v>
      </c>
      <c r="AJ170" s="223"/>
      <c r="AK170" s="223"/>
      <c r="AL170" s="223"/>
      <c r="AM170" s="249" t="s">
        <v>56</v>
      </c>
      <c r="AN170" s="249"/>
      <c r="AO170" s="249"/>
      <c r="AP170" s="249"/>
      <c r="AQ170" s="249"/>
      <c r="AR170" s="249"/>
      <c r="AS170" s="249"/>
      <c r="AT170" s="249" t="s">
        <v>56</v>
      </c>
      <c r="AU170" s="249"/>
      <c r="AV170" s="249"/>
      <c r="AW170" s="249"/>
      <c r="AX170" s="249"/>
      <c r="AY170" s="223"/>
      <c r="AZ170" s="223" t="s">
        <v>56</v>
      </c>
      <c r="BA170" s="223"/>
      <c r="BB170" s="223"/>
      <c r="BC170" s="223"/>
      <c r="BD170" s="223" t="s">
        <v>56</v>
      </c>
      <c r="BE170" s="223"/>
      <c r="BF170" s="223"/>
      <c r="BG170" s="223"/>
      <c r="BH170" s="223"/>
      <c r="BI170" s="223"/>
      <c r="BJ170" s="223" t="s">
        <v>56</v>
      </c>
      <c r="BK170" s="223"/>
      <c r="BL170" s="223"/>
      <c r="BM170" s="223" t="s">
        <v>56</v>
      </c>
      <c r="BN170" s="223"/>
      <c r="BO170" s="223"/>
    </row>
    <row r="171" spans="2:67" ht="17.649999999999999" customHeight="1" thickBot="1">
      <c r="B171" s="209">
        <v>6</v>
      </c>
      <c r="C171" s="228" t="s">
        <v>634</v>
      </c>
      <c r="D171" s="279" t="s">
        <v>330</v>
      </c>
      <c r="E171" s="211" t="s">
        <v>503</v>
      </c>
      <c r="F171" s="211">
        <v>4</v>
      </c>
      <c r="G171" s="212">
        <f>SUM(H171:L171)</f>
        <v>20</v>
      </c>
      <c r="H171" s="213"/>
      <c r="I171" s="213"/>
      <c r="J171" s="213"/>
      <c r="K171" s="213">
        <v>20</v>
      </c>
      <c r="L171" s="213"/>
      <c r="M171" s="219"/>
      <c r="N171" s="213" t="s">
        <v>56</v>
      </c>
      <c r="O171" s="220"/>
      <c r="P171" s="219"/>
      <c r="Q171" s="213">
        <v>3</v>
      </c>
      <c r="R171" s="220"/>
      <c r="T171" s="304"/>
      <c r="U171" s="304"/>
      <c r="V171" s="247"/>
      <c r="W171" s="247"/>
      <c r="X171" s="248"/>
      <c r="Y171" s="222" t="str">
        <f>C171</f>
        <v>Badania współzależności instytucji publicznych</v>
      </c>
      <c r="Z171" s="223"/>
      <c r="AA171" s="223"/>
      <c r="AB171" s="223"/>
      <c r="AC171" s="223" t="s">
        <v>56</v>
      </c>
      <c r="AD171" s="223"/>
      <c r="AE171" s="223" t="s">
        <v>56</v>
      </c>
      <c r="AF171" s="223"/>
      <c r="AG171" s="223"/>
      <c r="AH171" s="223"/>
      <c r="AI171" s="223"/>
      <c r="AJ171" s="223"/>
      <c r="AK171" s="223"/>
      <c r="AL171" s="223"/>
      <c r="AM171" s="249"/>
      <c r="AN171" s="249" t="s">
        <v>56</v>
      </c>
      <c r="AO171" s="249"/>
      <c r="AP171" s="249"/>
      <c r="AQ171" s="249"/>
      <c r="AR171" s="249" t="s">
        <v>56</v>
      </c>
      <c r="AS171" s="249"/>
      <c r="AT171" s="249"/>
      <c r="AU171" s="249"/>
      <c r="AV171" s="249"/>
      <c r="AW171" s="249"/>
      <c r="AX171" s="249"/>
      <c r="AY171" s="223"/>
      <c r="AZ171" s="223"/>
      <c r="BA171" s="223"/>
      <c r="BB171" s="223" t="s">
        <v>56</v>
      </c>
      <c r="BC171" s="223" t="s">
        <v>56</v>
      </c>
      <c r="BD171" s="223"/>
      <c r="BE171" s="223"/>
      <c r="BF171" s="223"/>
      <c r="BG171" s="223"/>
      <c r="BH171" s="223"/>
      <c r="BI171" s="223"/>
      <c r="BJ171" s="223" t="s">
        <v>56</v>
      </c>
      <c r="BK171" s="223"/>
      <c r="BL171" s="223"/>
      <c r="BM171" s="223" t="s">
        <v>56</v>
      </c>
      <c r="BN171" s="223"/>
      <c r="BO171" s="223"/>
    </row>
    <row r="172" spans="2:67" ht="17.649999999999999" customHeight="1" thickBot="1">
      <c r="B172" s="953" t="s">
        <v>22</v>
      </c>
      <c r="C172" s="954"/>
      <c r="D172" s="954"/>
      <c r="E172" s="954"/>
      <c r="F172" s="955"/>
      <c r="G172" s="928">
        <f>SUM(G148:G151)</f>
        <v>150</v>
      </c>
      <c r="H172" s="231">
        <f>SUM(H148:H151)</f>
        <v>20</v>
      </c>
      <c r="I172" s="231">
        <f t="shared" ref="I172:L172" si="15">SUM(I148:I151)</f>
        <v>0</v>
      </c>
      <c r="J172" s="231">
        <f t="shared" si="15"/>
        <v>20</v>
      </c>
      <c r="K172" s="231">
        <f t="shared" si="15"/>
        <v>80</v>
      </c>
      <c r="L172" s="231">
        <f t="shared" si="15"/>
        <v>30</v>
      </c>
      <c r="M172" s="928">
        <v>3</v>
      </c>
      <c r="N172" s="928">
        <v>3</v>
      </c>
      <c r="O172" s="928">
        <v>0</v>
      </c>
      <c r="P172" s="928">
        <f>SUM(P148:P151)</f>
        <v>21</v>
      </c>
      <c r="Q172" s="928">
        <f>SUM(Q148:Q151)</f>
        <v>9</v>
      </c>
      <c r="R172" s="928">
        <f>SUM(R148:R151)</f>
        <v>0</v>
      </c>
      <c r="T172" s="233"/>
      <c r="U172" s="233"/>
      <c r="X172" s="292"/>
      <c r="Y172" s="196"/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96"/>
      <c r="AO172" s="196"/>
      <c r="AP172" s="196"/>
      <c r="AQ172" s="196"/>
      <c r="AR172" s="196"/>
      <c r="AS172" s="196"/>
      <c r="AT172" s="196"/>
      <c r="AU172" s="196"/>
      <c r="AV172" s="196"/>
      <c r="AW172" s="196"/>
      <c r="AX172" s="196"/>
      <c r="AY172" s="196"/>
      <c r="AZ172" s="196"/>
      <c r="BA172" s="196"/>
      <c r="BB172" s="196"/>
      <c r="BC172" s="196"/>
      <c r="BD172" s="196"/>
      <c r="BE172" s="196"/>
      <c r="BF172" s="196"/>
      <c r="BG172" s="196"/>
      <c r="BH172" s="196"/>
      <c r="BI172" s="196"/>
      <c r="BJ172" s="196"/>
      <c r="BK172" s="196"/>
      <c r="BL172" s="196"/>
      <c r="BM172" s="196"/>
      <c r="BN172" s="196"/>
      <c r="BO172" s="196"/>
    </row>
    <row r="173" spans="2:67" ht="17.649999999999999" customHeight="1" thickBot="1">
      <c r="B173" s="930" t="s">
        <v>35</v>
      </c>
      <c r="C173" s="931"/>
      <c r="D173" s="931"/>
      <c r="E173" s="931"/>
      <c r="F173" s="932"/>
      <c r="G173" s="956"/>
      <c r="H173" s="933">
        <f>SUM(H172:L172)</f>
        <v>150</v>
      </c>
      <c r="I173" s="934"/>
      <c r="J173" s="934"/>
      <c r="K173" s="934"/>
      <c r="L173" s="935"/>
      <c r="M173" s="957"/>
      <c r="N173" s="958"/>
      <c r="O173" s="958"/>
      <c r="P173" s="929"/>
      <c r="Q173" s="929"/>
      <c r="R173" s="929"/>
      <c r="T173" s="233"/>
      <c r="U173" s="233"/>
      <c r="X173" s="292"/>
      <c r="Y173" s="196"/>
      <c r="Z173" s="196"/>
      <c r="AA173" s="196"/>
      <c r="AB173" s="196"/>
      <c r="AC173" s="196"/>
      <c r="AD173" s="196"/>
      <c r="AE173" s="196"/>
      <c r="AF173" s="196"/>
      <c r="AG173" s="196"/>
      <c r="AH173" s="196"/>
      <c r="AI173" s="196"/>
      <c r="AJ173" s="196"/>
      <c r="AK173" s="196"/>
      <c r="AL173" s="196"/>
      <c r="AM173" s="196"/>
      <c r="AN173" s="196"/>
      <c r="AO173" s="196"/>
      <c r="AP173" s="196"/>
      <c r="AQ173" s="196"/>
      <c r="AR173" s="196"/>
      <c r="AS173" s="196"/>
      <c r="AT173" s="196"/>
      <c r="AU173" s="196"/>
      <c r="AV173" s="196"/>
      <c r="AW173" s="196"/>
      <c r="AX173" s="196"/>
      <c r="AY173" s="196"/>
      <c r="AZ173" s="196"/>
      <c r="BA173" s="196"/>
      <c r="BB173" s="196"/>
      <c r="BC173" s="196"/>
      <c r="BD173" s="196"/>
      <c r="BE173" s="196"/>
      <c r="BF173" s="196"/>
      <c r="BG173" s="196"/>
      <c r="BH173" s="196"/>
      <c r="BI173" s="196"/>
      <c r="BJ173" s="196"/>
      <c r="BK173" s="196"/>
      <c r="BL173" s="196"/>
      <c r="BM173" s="196"/>
      <c r="BN173" s="196"/>
      <c r="BO173" s="196"/>
    </row>
    <row r="174" spans="2:67" ht="17.649999999999999" customHeight="1" thickBot="1">
      <c r="B174" s="939"/>
      <c r="C174" s="940"/>
      <c r="D174" s="940"/>
      <c r="E174" s="940"/>
      <c r="F174" s="941"/>
      <c r="G174" s="929"/>
      <c r="H174" s="936"/>
      <c r="I174" s="937"/>
      <c r="J174" s="937"/>
      <c r="K174" s="937"/>
      <c r="L174" s="938"/>
      <c r="M174" s="942">
        <f>SUM(M172:O173)</f>
        <v>6</v>
      </c>
      <c r="N174" s="942"/>
      <c r="O174" s="943"/>
      <c r="P174" s="944">
        <f>SUM(P172:R173)</f>
        <v>30</v>
      </c>
      <c r="Q174" s="945"/>
      <c r="R174" s="946"/>
      <c r="T174" s="233"/>
      <c r="U174" s="233"/>
      <c r="V174" s="233"/>
      <c r="W174" s="233"/>
      <c r="X174" s="310"/>
      <c r="Y174" s="310"/>
      <c r="Z174" s="196"/>
      <c r="AA174" s="196"/>
      <c r="AB174" s="196"/>
      <c r="AC174" s="200"/>
      <c r="AD174" s="196"/>
      <c r="AE174" s="196"/>
      <c r="AF174" s="196"/>
      <c r="AG174" s="196"/>
      <c r="AH174" s="196"/>
      <c r="AI174" s="196"/>
      <c r="AJ174" s="200"/>
      <c r="AK174" s="196"/>
      <c r="AL174" s="196"/>
      <c r="AM174" s="196"/>
      <c r="AN174" s="196"/>
      <c r="AO174" s="196"/>
      <c r="AP174" s="196"/>
      <c r="AQ174" s="196"/>
      <c r="AR174" s="196"/>
      <c r="AS174" s="196"/>
      <c r="AT174" s="196"/>
      <c r="AU174" s="196"/>
      <c r="AV174" s="196"/>
      <c r="AW174" s="196"/>
      <c r="AX174" s="196"/>
      <c r="AY174" s="196"/>
      <c r="AZ174" s="196"/>
      <c r="BA174" s="196"/>
      <c r="BB174" s="196"/>
      <c r="BC174" s="196"/>
      <c r="BD174" s="196"/>
      <c r="BE174" s="196"/>
      <c r="BF174" s="196"/>
      <c r="BG174" s="196"/>
      <c r="BH174" s="196"/>
      <c r="BI174" s="196"/>
      <c r="BJ174" s="196"/>
      <c r="BK174" s="196"/>
      <c r="BL174" s="196"/>
      <c r="BM174" s="196"/>
      <c r="BN174" s="196"/>
      <c r="BO174" s="196"/>
    </row>
    <row r="175" spans="2:67">
      <c r="B175" s="317"/>
      <c r="C175" s="318"/>
      <c r="D175" s="317"/>
      <c r="E175" s="317"/>
      <c r="F175" s="317"/>
      <c r="G175" s="319"/>
      <c r="H175" s="237"/>
      <c r="I175" s="237"/>
      <c r="J175" s="237"/>
      <c r="K175" s="237"/>
      <c r="L175" s="237"/>
      <c r="M175" s="319"/>
      <c r="N175" s="319"/>
      <c r="O175" s="319"/>
      <c r="P175" s="319"/>
      <c r="Q175" s="319"/>
      <c r="R175" s="319"/>
      <c r="T175" s="233"/>
      <c r="U175" s="233"/>
      <c r="V175" s="233"/>
      <c r="W175" s="233"/>
      <c r="X175" s="310"/>
      <c r="Y175" s="310"/>
      <c r="Z175" s="196"/>
      <c r="AA175" s="196"/>
      <c r="AB175" s="196"/>
      <c r="AC175" s="200"/>
      <c r="AD175" s="196"/>
      <c r="AE175" s="196"/>
      <c r="AF175" s="196"/>
      <c r="AG175" s="196"/>
      <c r="AH175" s="196"/>
      <c r="AI175" s="196"/>
      <c r="AJ175" s="200"/>
      <c r="AK175" s="196"/>
      <c r="AL175" s="196"/>
      <c r="AM175" s="196"/>
      <c r="AN175" s="196"/>
      <c r="AO175" s="196"/>
      <c r="AP175" s="196"/>
      <c r="AQ175" s="196"/>
      <c r="AR175" s="196"/>
      <c r="AS175" s="196"/>
      <c r="AT175" s="196"/>
      <c r="AU175" s="196"/>
      <c r="AV175" s="196"/>
      <c r="AW175" s="196"/>
      <c r="AX175" s="196"/>
      <c r="AY175" s="196"/>
      <c r="AZ175" s="196"/>
      <c r="BA175" s="196"/>
      <c r="BB175" s="196"/>
      <c r="BC175" s="196"/>
      <c r="BD175" s="196"/>
      <c r="BE175" s="196"/>
      <c r="BF175" s="196"/>
      <c r="BG175" s="196"/>
      <c r="BH175" s="196"/>
      <c r="BI175" s="196"/>
      <c r="BJ175" s="196"/>
      <c r="BK175" s="196"/>
      <c r="BL175" s="196"/>
      <c r="BM175" s="196"/>
      <c r="BN175" s="196"/>
      <c r="BO175" s="196"/>
    </row>
    <row r="176" spans="2:67" s="196" customFormat="1" ht="22.9" customHeight="1">
      <c r="B176" s="192" t="s">
        <v>204</v>
      </c>
      <c r="C176" s="199" t="s">
        <v>635</v>
      </c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5"/>
      <c r="T176" s="233"/>
      <c r="U176" s="233"/>
      <c r="V176" s="197"/>
      <c r="W176" s="197"/>
      <c r="X176" s="197"/>
      <c r="Y176" s="197"/>
    </row>
    <row r="177" spans="2:25" s="196" customFormat="1" ht="22.9" customHeight="1">
      <c r="B177" s="192" t="s">
        <v>206</v>
      </c>
      <c r="C177" s="199" t="s">
        <v>636</v>
      </c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5"/>
      <c r="T177" s="233"/>
      <c r="U177" s="233"/>
      <c r="V177" s="197"/>
      <c r="W177" s="197"/>
      <c r="X177" s="197"/>
      <c r="Y177" s="197"/>
    </row>
    <row r="178" spans="2:25" s="196" customFormat="1" ht="22.9" customHeight="1">
      <c r="B178" s="192" t="s">
        <v>208</v>
      </c>
      <c r="C178" s="199" t="s">
        <v>637</v>
      </c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5"/>
      <c r="T178" s="233"/>
      <c r="U178" s="233"/>
      <c r="V178" s="197"/>
      <c r="W178" s="197"/>
      <c r="X178" s="197"/>
      <c r="Y178" s="197"/>
    </row>
    <row r="179" spans="2:25" s="196" customFormat="1" ht="22.9" customHeight="1">
      <c r="B179" s="192" t="s">
        <v>209</v>
      </c>
      <c r="C179" s="199" t="s">
        <v>638</v>
      </c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5"/>
      <c r="T179" s="233"/>
      <c r="U179" s="233"/>
      <c r="V179" s="320"/>
      <c r="W179" s="320"/>
      <c r="X179" s="197"/>
      <c r="Y179" s="197"/>
    </row>
    <row r="180" spans="2:25" s="196" customFormat="1" ht="22.9" customHeight="1">
      <c r="B180" s="192" t="s">
        <v>210</v>
      </c>
      <c r="C180" s="199" t="s">
        <v>639</v>
      </c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5"/>
      <c r="T180" s="233"/>
      <c r="U180" s="233"/>
      <c r="V180" s="320"/>
      <c r="W180" s="320"/>
      <c r="X180" s="197"/>
      <c r="Y180" s="197"/>
    </row>
    <row r="181" spans="2:25">
      <c r="B181" s="198"/>
      <c r="D181" s="198"/>
      <c r="T181" s="233"/>
      <c r="U181" s="233"/>
      <c r="V181" s="198"/>
      <c r="W181" s="198"/>
    </row>
    <row r="182" spans="2:25">
      <c r="B182" s="198"/>
      <c r="D182" s="198"/>
      <c r="T182" s="233"/>
      <c r="U182" s="233"/>
      <c r="V182" s="198"/>
      <c r="W182" s="198"/>
    </row>
    <row r="183" spans="2:25">
      <c r="B183" s="198"/>
      <c r="C183" s="285">
        <v>120</v>
      </c>
      <c r="T183" s="233"/>
      <c r="U183" s="233"/>
      <c r="V183" s="198"/>
      <c r="W183" s="198"/>
    </row>
    <row r="184" spans="2:25">
      <c r="B184" s="198"/>
      <c r="C184" s="285">
        <v>61</v>
      </c>
      <c r="V184" s="198"/>
      <c r="W184" s="198"/>
    </row>
    <row r="185" spans="2:25">
      <c r="B185" s="198"/>
      <c r="C185" s="321">
        <f>C184/$C$183</f>
        <v>0.5083333333333333</v>
      </c>
      <c r="V185" s="198"/>
      <c r="W185" s="198"/>
    </row>
    <row r="186" spans="2:25">
      <c r="B186" s="198"/>
      <c r="V186" s="198"/>
      <c r="W186" s="198"/>
    </row>
    <row r="187" spans="2:25">
      <c r="B187" s="198"/>
      <c r="V187" s="198"/>
      <c r="W187" s="198"/>
    </row>
    <row r="188" spans="2:25">
      <c r="B188" s="198"/>
      <c r="V188" s="198"/>
      <c r="W188" s="198"/>
    </row>
    <row r="189" spans="2:25">
      <c r="B189" s="198"/>
      <c r="V189" s="198"/>
      <c r="W189" s="198"/>
    </row>
    <row r="190" spans="2:25">
      <c r="B190" s="198"/>
      <c r="V190" s="198"/>
      <c r="W190" s="198"/>
    </row>
    <row r="191" spans="2:25">
      <c r="B191" s="198"/>
      <c r="V191" s="198"/>
      <c r="W191" s="198"/>
    </row>
    <row r="192" spans="2:25">
      <c r="B192" s="198"/>
      <c r="V192" s="198"/>
      <c r="W192" s="198"/>
    </row>
    <row r="193" spans="2:23">
      <c r="B193" s="198"/>
      <c r="V193" s="198"/>
      <c r="W193" s="198"/>
    </row>
    <row r="194" spans="2:23">
      <c r="B194" s="198"/>
      <c r="V194" s="198"/>
      <c r="W194" s="198"/>
    </row>
    <row r="195" spans="2:23">
      <c r="B195" s="198"/>
      <c r="V195" s="198"/>
      <c r="W195" s="198"/>
    </row>
    <row r="196" spans="2:23">
      <c r="B196" s="198"/>
      <c r="V196" s="198"/>
      <c r="W196" s="198"/>
    </row>
    <row r="197" spans="2:23">
      <c r="B197" s="198"/>
      <c r="D197" s="198"/>
      <c r="H197" s="198"/>
      <c r="I197" s="198"/>
      <c r="J197" s="198"/>
      <c r="K197" s="198"/>
      <c r="L197" s="198"/>
      <c r="S197" s="198"/>
      <c r="T197" s="198"/>
      <c r="U197" s="198"/>
      <c r="V197" s="198"/>
      <c r="W197" s="198"/>
    </row>
    <row r="198" spans="2:23">
      <c r="B198" s="198"/>
      <c r="D198" s="198"/>
      <c r="H198" s="198"/>
      <c r="I198" s="198"/>
      <c r="J198" s="198"/>
      <c r="K198" s="198"/>
      <c r="L198" s="198"/>
      <c r="S198" s="198"/>
      <c r="T198" s="198"/>
      <c r="U198" s="198"/>
      <c r="V198" s="198"/>
      <c r="W198" s="198"/>
    </row>
    <row r="199" spans="2:23">
      <c r="B199" s="198"/>
      <c r="D199" s="198"/>
      <c r="H199" s="198"/>
      <c r="I199" s="198"/>
      <c r="J199" s="198"/>
      <c r="K199" s="198"/>
      <c r="L199" s="198"/>
      <c r="S199" s="198"/>
      <c r="T199" s="198"/>
      <c r="U199" s="198"/>
      <c r="V199" s="198"/>
      <c r="W199" s="198"/>
    </row>
    <row r="200" spans="2:23">
      <c r="B200" s="198"/>
      <c r="D200" s="198"/>
      <c r="H200" s="198"/>
      <c r="I200" s="198"/>
      <c r="J200" s="198"/>
      <c r="K200" s="198"/>
      <c r="L200" s="198"/>
      <c r="S200" s="198"/>
      <c r="T200" s="198"/>
      <c r="U200" s="198"/>
      <c r="V200" s="198"/>
      <c r="W200" s="198"/>
    </row>
    <row r="201" spans="2:23">
      <c r="B201" s="198"/>
      <c r="D201" s="198"/>
      <c r="H201" s="198"/>
      <c r="I201" s="198"/>
      <c r="J201" s="198"/>
      <c r="K201" s="198"/>
      <c r="L201" s="198"/>
      <c r="S201" s="198"/>
      <c r="T201" s="198"/>
      <c r="U201" s="198"/>
      <c r="V201" s="198"/>
      <c r="W201" s="198"/>
    </row>
    <row r="202" spans="2:23">
      <c r="B202" s="198"/>
      <c r="D202" s="198"/>
      <c r="H202" s="198"/>
      <c r="I202" s="198"/>
      <c r="J202" s="198"/>
      <c r="K202" s="198"/>
      <c r="L202" s="198"/>
      <c r="S202" s="198"/>
      <c r="T202" s="198"/>
      <c r="U202" s="198"/>
      <c r="V202" s="198"/>
      <c r="W202" s="198"/>
    </row>
    <row r="203" spans="2:23">
      <c r="B203" s="198"/>
      <c r="D203" s="198"/>
      <c r="H203" s="198"/>
      <c r="I203" s="198"/>
      <c r="J203" s="198"/>
      <c r="K203" s="198"/>
      <c r="L203" s="198"/>
      <c r="S203" s="198"/>
      <c r="T203" s="198"/>
      <c r="U203" s="198"/>
      <c r="V203" s="198"/>
      <c r="W203" s="198"/>
    </row>
    <row r="204" spans="2:23">
      <c r="B204" s="198"/>
      <c r="D204" s="198"/>
      <c r="H204" s="198"/>
      <c r="I204" s="198"/>
      <c r="J204" s="198"/>
      <c r="K204" s="198"/>
      <c r="L204" s="198"/>
      <c r="S204" s="198"/>
      <c r="T204" s="198"/>
      <c r="U204" s="198"/>
      <c r="V204" s="198"/>
      <c r="W204" s="198"/>
    </row>
    <row r="205" spans="2:23">
      <c r="B205" s="198"/>
      <c r="D205" s="198"/>
      <c r="H205" s="198"/>
      <c r="I205" s="198"/>
      <c r="J205" s="198"/>
      <c r="K205" s="198"/>
      <c r="L205" s="198"/>
      <c r="S205" s="198"/>
      <c r="T205" s="198"/>
      <c r="U205" s="198"/>
      <c r="V205" s="198"/>
      <c r="W205" s="198"/>
    </row>
    <row r="206" spans="2:23">
      <c r="B206" s="198"/>
      <c r="D206" s="198"/>
      <c r="H206" s="198"/>
      <c r="I206" s="198"/>
      <c r="J206" s="198"/>
      <c r="K206" s="198"/>
      <c r="L206" s="198"/>
      <c r="S206" s="198"/>
      <c r="T206" s="198"/>
      <c r="U206" s="198"/>
      <c r="V206" s="198"/>
      <c r="W206" s="198"/>
    </row>
    <row r="207" spans="2:23">
      <c r="B207" s="198"/>
      <c r="D207" s="198"/>
      <c r="H207" s="198"/>
      <c r="I207" s="198"/>
      <c r="J207" s="198"/>
      <c r="K207" s="198"/>
      <c r="L207" s="198"/>
      <c r="S207" s="198"/>
      <c r="T207" s="198"/>
      <c r="U207" s="198"/>
      <c r="V207" s="198"/>
      <c r="W207" s="198"/>
    </row>
  </sheetData>
  <mergeCells count="350">
    <mergeCell ref="Y2:BO2"/>
    <mergeCell ref="E4:R4"/>
    <mergeCell ref="E5:R5"/>
    <mergeCell ref="Z5:BF5"/>
    <mergeCell ref="BG5:BK5"/>
    <mergeCell ref="BL5:BO5"/>
    <mergeCell ref="B6:B14"/>
    <mergeCell ref="C6:C14"/>
    <mergeCell ref="D6:D14"/>
    <mergeCell ref="E6:F8"/>
    <mergeCell ref="G6:O8"/>
    <mergeCell ref="P6:R8"/>
    <mergeCell ref="P9:P14"/>
    <mergeCell ref="Q9:Q14"/>
    <mergeCell ref="R9:R14"/>
    <mergeCell ref="H10:H14"/>
    <mergeCell ref="AA6:AA14"/>
    <mergeCell ref="AB6:AB14"/>
    <mergeCell ref="AC6:AC14"/>
    <mergeCell ref="AD6:AD14"/>
    <mergeCell ref="AE6:AE14"/>
    <mergeCell ref="AF6:AF14"/>
    <mergeCell ref="T6:T14"/>
    <mergeCell ref="U6:U14"/>
    <mergeCell ref="V6:V14"/>
    <mergeCell ref="W6:W14"/>
    <mergeCell ref="Y6:Y9"/>
    <mergeCell ref="Z6:Z14"/>
    <mergeCell ref="AW6:AW14"/>
    <mergeCell ref="AX6:AX14"/>
    <mergeCell ref="AM6:AM14"/>
    <mergeCell ref="AN6:AN14"/>
    <mergeCell ref="AO6:AO14"/>
    <mergeCell ref="AP6:AP14"/>
    <mergeCell ref="AQ6:AQ14"/>
    <mergeCell ref="AR6:AR14"/>
    <mergeCell ref="AG6:AG14"/>
    <mergeCell ref="AH6:AH14"/>
    <mergeCell ref="AI6:AI14"/>
    <mergeCell ref="AJ6:AJ14"/>
    <mergeCell ref="AK6:AK14"/>
    <mergeCell ref="AL6:AL14"/>
    <mergeCell ref="BL6:BL14"/>
    <mergeCell ref="BM6:BM14"/>
    <mergeCell ref="BN6:BN14"/>
    <mergeCell ref="BO6:BO14"/>
    <mergeCell ref="E9:E14"/>
    <mergeCell ref="F9:F14"/>
    <mergeCell ref="G9:G14"/>
    <mergeCell ref="H9:L9"/>
    <mergeCell ref="M9:O9"/>
    <mergeCell ref="BE6:BE14"/>
    <mergeCell ref="BF6:BF14"/>
    <mergeCell ref="BG6:BG14"/>
    <mergeCell ref="BH6:BH14"/>
    <mergeCell ref="BI6:BI14"/>
    <mergeCell ref="BJ6:BJ14"/>
    <mergeCell ref="AY6:AY14"/>
    <mergeCell ref="AZ6:AZ14"/>
    <mergeCell ref="BA6:BA14"/>
    <mergeCell ref="BB6:BB14"/>
    <mergeCell ref="BC6:BC14"/>
    <mergeCell ref="BD6:BD14"/>
    <mergeCell ref="AS6:AS14"/>
    <mergeCell ref="AT6:AT14"/>
    <mergeCell ref="AU6:AU14"/>
    <mergeCell ref="M22:O22"/>
    <mergeCell ref="P22:R22"/>
    <mergeCell ref="E28:R28"/>
    <mergeCell ref="E29:R29"/>
    <mergeCell ref="Z29:BF29"/>
    <mergeCell ref="BG29:BK29"/>
    <mergeCell ref="O10:O14"/>
    <mergeCell ref="Y10:Y14"/>
    <mergeCell ref="B20:F20"/>
    <mergeCell ref="G20:G22"/>
    <mergeCell ref="M20:M21"/>
    <mergeCell ref="N20:N21"/>
    <mergeCell ref="O20:O21"/>
    <mergeCell ref="B21:F21"/>
    <mergeCell ref="H21:L22"/>
    <mergeCell ref="B22:F22"/>
    <mergeCell ref="I10:I14"/>
    <mergeCell ref="J10:J14"/>
    <mergeCell ref="K10:K14"/>
    <mergeCell ref="L10:L14"/>
    <mergeCell ref="M10:M14"/>
    <mergeCell ref="N10:N14"/>
    <mergeCell ref="BK6:BK14"/>
    <mergeCell ref="AV6:AV14"/>
    <mergeCell ref="Z30:Z38"/>
    <mergeCell ref="AA30:AA38"/>
    <mergeCell ref="AB30:AB38"/>
    <mergeCell ref="AC30:AC38"/>
    <mergeCell ref="BL29:BO29"/>
    <mergeCell ref="B30:B38"/>
    <mergeCell ref="C30:C38"/>
    <mergeCell ref="D30:D38"/>
    <mergeCell ref="E30:F32"/>
    <mergeCell ref="G30:O32"/>
    <mergeCell ref="P30:R32"/>
    <mergeCell ref="T30:T38"/>
    <mergeCell ref="U30:U38"/>
    <mergeCell ref="V30:V38"/>
    <mergeCell ref="AJ30:AJ38"/>
    <mergeCell ref="AK30:AK38"/>
    <mergeCell ref="AL30:AL38"/>
    <mergeCell ref="AM30:AM38"/>
    <mergeCell ref="AN30:AN38"/>
    <mergeCell ref="AO30:AO38"/>
    <mergeCell ref="AD30:AD38"/>
    <mergeCell ref="AE30:AE38"/>
    <mergeCell ref="AF30:AF38"/>
    <mergeCell ref="AG30:AG38"/>
    <mergeCell ref="AH30:AH38"/>
    <mergeCell ref="AI30:AI38"/>
    <mergeCell ref="AX30:AX38"/>
    <mergeCell ref="AY30:AY38"/>
    <mergeCell ref="AZ30:AZ38"/>
    <mergeCell ref="BA30:BA38"/>
    <mergeCell ref="AP30:AP38"/>
    <mergeCell ref="AQ30:AQ38"/>
    <mergeCell ref="AR30:AR38"/>
    <mergeCell ref="AS30:AS38"/>
    <mergeCell ref="AT30:AT38"/>
    <mergeCell ref="AU30:AU38"/>
    <mergeCell ref="BN30:BN38"/>
    <mergeCell ref="BO30:BO38"/>
    <mergeCell ref="E33:E38"/>
    <mergeCell ref="F33:F38"/>
    <mergeCell ref="G33:G38"/>
    <mergeCell ref="H33:K33"/>
    <mergeCell ref="M33:O33"/>
    <mergeCell ref="P33:P38"/>
    <mergeCell ref="Q33:Q38"/>
    <mergeCell ref="R33:R38"/>
    <mergeCell ref="BH30:BH38"/>
    <mergeCell ref="BI30:BI38"/>
    <mergeCell ref="BJ30:BJ38"/>
    <mergeCell ref="BK30:BK38"/>
    <mergeCell ref="BL30:BL38"/>
    <mergeCell ref="BM30:BM38"/>
    <mergeCell ref="BB30:BB38"/>
    <mergeCell ref="BC30:BC38"/>
    <mergeCell ref="BD30:BD38"/>
    <mergeCell ref="BE30:BE38"/>
    <mergeCell ref="BF30:BF38"/>
    <mergeCell ref="BG30:BG38"/>
    <mergeCell ref="AV30:AV38"/>
    <mergeCell ref="AW30:AW38"/>
    <mergeCell ref="R65:R66"/>
    <mergeCell ref="B66:F66"/>
    <mergeCell ref="H66:L67"/>
    <mergeCell ref="B67:F67"/>
    <mergeCell ref="M67:O67"/>
    <mergeCell ref="P67:R67"/>
    <mergeCell ref="N34:N38"/>
    <mergeCell ref="O34:O38"/>
    <mergeCell ref="Y34:Y38"/>
    <mergeCell ref="B65:F65"/>
    <mergeCell ref="G65:G67"/>
    <mergeCell ref="M65:M66"/>
    <mergeCell ref="N65:N66"/>
    <mergeCell ref="O65:O66"/>
    <mergeCell ref="P65:P66"/>
    <mergeCell ref="Q65:Q66"/>
    <mergeCell ref="H34:H38"/>
    <mergeCell ref="I34:I38"/>
    <mergeCell ref="J34:J38"/>
    <mergeCell ref="K34:K38"/>
    <mergeCell ref="L34:L38"/>
    <mergeCell ref="M34:M38"/>
    <mergeCell ref="W30:W38"/>
    <mergeCell ref="Y30:Y33"/>
    <mergeCell ref="E92:R92"/>
    <mergeCell ref="E93:R93"/>
    <mergeCell ref="Z93:BF93"/>
    <mergeCell ref="BG93:BK93"/>
    <mergeCell ref="BL93:BO93"/>
    <mergeCell ref="B94:B102"/>
    <mergeCell ref="C94:C102"/>
    <mergeCell ref="D94:D102"/>
    <mergeCell ref="E94:F96"/>
    <mergeCell ref="G94:O96"/>
    <mergeCell ref="Z94:Z102"/>
    <mergeCell ref="AA94:AA102"/>
    <mergeCell ref="AB94:AB102"/>
    <mergeCell ref="AC94:AC102"/>
    <mergeCell ref="AD94:AD102"/>
    <mergeCell ref="AE94:AE102"/>
    <mergeCell ref="P94:R96"/>
    <mergeCell ref="T94:T102"/>
    <mergeCell ref="U94:U102"/>
    <mergeCell ref="V94:V102"/>
    <mergeCell ref="W94:W102"/>
    <mergeCell ref="Y94:Y97"/>
    <mergeCell ref="Q97:Q102"/>
    <mergeCell ref="R97:R102"/>
    <mergeCell ref="AL94:AL102"/>
    <mergeCell ref="AM94:AM102"/>
    <mergeCell ref="AN94:AN102"/>
    <mergeCell ref="AO94:AO102"/>
    <mergeCell ref="AP94:AP102"/>
    <mergeCell ref="AQ94:AQ102"/>
    <mergeCell ref="AF94:AF102"/>
    <mergeCell ref="AG94:AG102"/>
    <mergeCell ref="AH94:AH102"/>
    <mergeCell ref="AI94:AI102"/>
    <mergeCell ref="AJ94:AJ102"/>
    <mergeCell ref="AK94:AK102"/>
    <mergeCell ref="AX94:AX102"/>
    <mergeCell ref="AY94:AY102"/>
    <mergeCell ref="AZ94:AZ102"/>
    <mergeCell ref="BA94:BA102"/>
    <mergeCell ref="BB94:BB102"/>
    <mergeCell ref="BC94:BC102"/>
    <mergeCell ref="AR94:AR102"/>
    <mergeCell ref="AS94:AS102"/>
    <mergeCell ref="AT94:AT102"/>
    <mergeCell ref="AU94:AU102"/>
    <mergeCell ref="AV94:AV102"/>
    <mergeCell ref="AW94:AW102"/>
    <mergeCell ref="BJ94:BJ102"/>
    <mergeCell ref="BK94:BK102"/>
    <mergeCell ref="BL94:BL102"/>
    <mergeCell ref="BM94:BM102"/>
    <mergeCell ref="BN94:BN102"/>
    <mergeCell ref="BO94:BO102"/>
    <mergeCell ref="BD94:BD102"/>
    <mergeCell ref="BE94:BE102"/>
    <mergeCell ref="BF94:BF102"/>
    <mergeCell ref="BG94:BG102"/>
    <mergeCell ref="BH94:BH102"/>
    <mergeCell ref="BI94:BI102"/>
    <mergeCell ref="B130:F130"/>
    <mergeCell ref="H130:L131"/>
    <mergeCell ref="B131:F131"/>
    <mergeCell ref="M131:O131"/>
    <mergeCell ref="P131:R131"/>
    <mergeCell ref="L98:L102"/>
    <mergeCell ref="M98:M102"/>
    <mergeCell ref="N98:N102"/>
    <mergeCell ref="O98:O102"/>
    <mergeCell ref="E137:R137"/>
    <mergeCell ref="E138:R138"/>
    <mergeCell ref="Z138:BF138"/>
    <mergeCell ref="BG138:BK138"/>
    <mergeCell ref="BL138:BO138"/>
    <mergeCell ref="Y98:Y102"/>
    <mergeCell ref="B129:F129"/>
    <mergeCell ref="G129:G131"/>
    <mergeCell ref="M129:M130"/>
    <mergeCell ref="N129:N130"/>
    <mergeCell ref="O129:O130"/>
    <mergeCell ref="E97:E102"/>
    <mergeCell ref="F97:F102"/>
    <mergeCell ref="G97:G102"/>
    <mergeCell ref="H97:L97"/>
    <mergeCell ref="M97:O97"/>
    <mergeCell ref="P97:P102"/>
    <mergeCell ref="H98:H102"/>
    <mergeCell ref="I98:I102"/>
    <mergeCell ref="J98:J102"/>
    <mergeCell ref="K98:K102"/>
    <mergeCell ref="P129:P130"/>
    <mergeCell ref="Q129:Q130"/>
    <mergeCell ref="R129:R130"/>
    <mergeCell ref="B139:B147"/>
    <mergeCell ref="C139:C147"/>
    <mergeCell ref="D139:D147"/>
    <mergeCell ref="E139:F141"/>
    <mergeCell ref="G139:O141"/>
    <mergeCell ref="Z139:Z147"/>
    <mergeCell ref="AA139:AA147"/>
    <mergeCell ref="AB139:AB147"/>
    <mergeCell ref="AC139:AC147"/>
    <mergeCell ref="J143:J147"/>
    <mergeCell ref="K143:K147"/>
    <mergeCell ref="AD139:AD147"/>
    <mergeCell ref="AE139:AE147"/>
    <mergeCell ref="P139:R141"/>
    <mergeCell ref="T139:T147"/>
    <mergeCell ref="U139:U147"/>
    <mergeCell ref="V139:V147"/>
    <mergeCell ref="W139:W147"/>
    <mergeCell ref="Y139:Y142"/>
    <mergeCell ref="Q142:Q147"/>
    <mergeCell ref="R142:R147"/>
    <mergeCell ref="Y143:Y147"/>
    <mergeCell ref="P142:P147"/>
    <mergeCell ref="AL139:AL147"/>
    <mergeCell ref="AM139:AM147"/>
    <mergeCell ref="AN139:AN147"/>
    <mergeCell ref="AO139:AO147"/>
    <mergeCell ref="AP139:AP147"/>
    <mergeCell ref="AQ139:AQ147"/>
    <mergeCell ref="AF139:AF147"/>
    <mergeCell ref="AG139:AG147"/>
    <mergeCell ref="AH139:AH147"/>
    <mergeCell ref="AI139:AI147"/>
    <mergeCell ref="AJ139:AJ147"/>
    <mergeCell ref="AK139:AK147"/>
    <mergeCell ref="BJ139:BJ147"/>
    <mergeCell ref="BK139:BK147"/>
    <mergeCell ref="BL139:BL147"/>
    <mergeCell ref="BM139:BM147"/>
    <mergeCell ref="BN139:BN147"/>
    <mergeCell ref="BO139:BO147"/>
    <mergeCell ref="BD139:BD147"/>
    <mergeCell ref="BE139:BE147"/>
    <mergeCell ref="BF139:BF147"/>
    <mergeCell ref="BG139:BG147"/>
    <mergeCell ref="BH139:BH147"/>
    <mergeCell ref="BI139:BI147"/>
    <mergeCell ref="AX139:AX147"/>
    <mergeCell ref="AY139:AY147"/>
    <mergeCell ref="AZ139:AZ147"/>
    <mergeCell ref="BA139:BA147"/>
    <mergeCell ref="BB139:BB147"/>
    <mergeCell ref="BC139:BC147"/>
    <mergeCell ref="AR139:AR147"/>
    <mergeCell ref="AS139:AS147"/>
    <mergeCell ref="AT139:AT147"/>
    <mergeCell ref="AU139:AU147"/>
    <mergeCell ref="AV139:AV147"/>
    <mergeCell ref="AW139:AW147"/>
    <mergeCell ref="P172:P173"/>
    <mergeCell ref="Q172:Q173"/>
    <mergeCell ref="R172:R173"/>
    <mergeCell ref="B173:F173"/>
    <mergeCell ref="H173:L174"/>
    <mergeCell ref="B174:F174"/>
    <mergeCell ref="M174:O174"/>
    <mergeCell ref="P174:R174"/>
    <mergeCell ref="L143:L147"/>
    <mergeCell ref="M143:M147"/>
    <mergeCell ref="N143:N147"/>
    <mergeCell ref="O143:O147"/>
    <mergeCell ref="B172:F172"/>
    <mergeCell ref="G172:G174"/>
    <mergeCell ref="M172:M173"/>
    <mergeCell ref="N172:N173"/>
    <mergeCell ref="O172:O173"/>
    <mergeCell ref="E142:E147"/>
    <mergeCell ref="F142:F147"/>
    <mergeCell ref="G142:G147"/>
    <mergeCell ref="H142:L142"/>
    <mergeCell ref="M142:O142"/>
    <mergeCell ref="H143:H147"/>
    <mergeCell ref="I143:I147"/>
  </mergeCells>
  <pageMargins left="0.23622047244094491" right="0.23622047244094491" top="0.43307086614173229" bottom="0.74803149606299213" header="0.31496062992125984" footer="0.31496062992125984"/>
  <pageSetup paperSize="9" scale="66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B1:AC116"/>
  <sheetViews>
    <sheetView view="pageBreakPreview" zoomScale="55" zoomScaleNormal="70" zoomScaleSheetLayoutView="55" workbookViewId="0">
      <selection activeCell="C103" sqref="C103"/>
    </sheetView>
  </sheetViews>
  <sheetFormatPr defaultColWidth="7.85546875" defaultRowHeight="15"/>
  <cols>
    <col min="1" max="1" width="3.5703125" style="1" customWidth="1"/>
    <col min="2" max="2" width="8.85546875" style="1" customWidth="1"/>
    <col min="3" max="3" width="75.42578125" style="1" customWidth="1"/>
    <col min="4" max="5" width="7.85546875" style="1" customWidth="1"/>
    <col min="6" max="24" width="5.42578125" style="1" customWidth="1"/>
    <col min="25" max="16384" width="7.85546875" style="1"/>
  </cols>
  <sheetData>
    <row r="1" spans="2:29" ht="15.75">
      <c r="B1" s="151"/>
      <c r="C1" s="91" t="s">
        <v>24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Z1" s="92" t="s">
        <v>177</v>
      </c>
      <c r="AA1" s="92" t="s">
        <v>178</v>
      </c>
      <c r="AB1" s="92" t="s">
        <v>179</v>
      </c>
      <c r="AC1" s="92" t="s">
        <v>180</v>
      </c>
    </row>
    <row r="2" spans="2:29" ht="15.75">
      <c r="B2" s="151"/>
      <c r="C2" s="91" t="s">
        <v>25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Z2" s="92">
        <v>515</v>
      </c>
      <c r="AA2" s="92">
        <v>470</v>
      </c>
      <c r="AB2" s="92">
        <v>360</v>
      </c>
      <c r="AC2" s="92">
        <v>1345</v>
      </c>
    </row>
    <row r="3" spans="2:29" ht="18">
      <c r="B3" s="151"/>
      <c r="C3" s="91" t="s">
        <v>26</v>
      </c>
      <c r="D3" s="1076" t="s">
        <v>318</v>
      </c>
      <c r="E3" s="1076"/>
      <c r="F3" s="1076"/>
      <c r="G3" s="1076"/>
      <c r="H3" s="1076"/>
      <c r="I3" s="1076"/>
      <c r="J3" s="1076"/>
      <c r="K3" s="1076"/>
      <c r="L3" s="1076"/>
      <c r="M3" s="1076"/>
      <c r="N3" s="1076"/>
      <c r="O3" s="1076"/>
      <c r="P3" s="1076"/>
      <c r="Q3" s="1076"/>
      <c r="R3" s="1076"/>
      <c r="S3" s="1076"/>
      <c r="T3" s="1076"/>
      <c r="U3" s="1076"/>
      <c r="V3" s="1076"/>
      <c r="W3" s="1076"/>
      <c r="X3" s="1076"/>
    </row>
    <row r="4" spans="2:29" ht="18.75" thickBot="1">
      <c r="B4" s="151"/>
      <c r="C4" s="103" t="s">
        <v>269</v>
      </c>
      <c r="D4" s="1076" t="s">
        <v>421</v>
      </c>
      <c r="E4" s="1076"/>
      <c r="F4" s="1076"/>
      <c r="G4" s="1076"/>
      <c r="H4" s="1076"/>
      <c r="I4" s="1076"/>
      <c r="J4" s="1076"/>
      <c r="K4" s="1076"/>
      <c r="L4" s="1076"/>
      <c r="M4" s="1076"/>
      <c r="N4" s="1076"/>
      <c r="O4" s="1076"/>
      <c r="P4" s="1076"/>
      <c r="Q4" s="1076"/>
      <c r="R4" s="1076"/>
      <c r="S4" s="1076"/>
      <c r="T4" s="1076"/>
      <c r="U4" s="1076"/>
      <c r="V4" s="1076"/>
      <c r="W4" s="1076"/>
      <c r="X4" s="1076"/>
      <c r="AC4" s="91">
        <v>1320</v>
      </c>
    </row>
    <row r="5" spans="2:29">
      <c r="B5" s="1062" t="s">
        <v>94</v>
      </c>
      <c r="C5" s="1062" t="s">
        <v>95</v>
      </c>
      <c r="D5" s="1078" t="s">
        <v>28</v>
      </c>
      <c r="E5" s="1079"/>
      <c r="F5" s="1043" t="s">
        <v>93</v>
      </c>
      <c r="G5" s="1084"/>
      <c r="H5" s="1084"/>
      <c r="I5" s="1084"/>
      <c r="J5" s="1084"/>
      <c r="K5" s="1084"/>
      <c r="L5" s="1084"/>
      <c r="M5" s="1084"/>
      <c r="N5" s="1084"/>
      <c r="O5" s="1051"/>
      <c r="P5" s="1043" t="s">
        <v>92</v>
      </c>
      <c r="Q5" s="1089"/>
      <c r="R5" s="1090"/>
      <c r="S5" s="1043" t="s">
        <v>0</v>
      </c>
      <c r="T5" s="1084"/>
      <c r="U5" s="1084"/>
      <c r="V5" s="1051"/>
      <c r="W5" s="1043" t="s">
        <v>1</v>
      </c>
      <c r="X5" s="1051"/>
      <c r="Y5" s="1106"/>
    </row>
    <row r="6" spans="2:29">
      <c r="B6" s="1063"/>
      <c r="C6" s="1063"/>
      <c r="D6" s="1080"/>
      <c r="E6" s="1081"/>
      <c r="F6" s="1085"/>
      <c r="G6" s="1086"/>
      <c r="H6" s="1086"/>
      <c r="I6" s="1086"/>
      <c r="J6" s="1086"/>
      <c r="K6" s="1086"/>
      <c r="L6" s="1086"/>
      <c r="M6" s="1086"/>
      <c r="N6" s="1086"/>
      <c r="O6" s="1087"/>
      <c r="P6" s="1091"/>
      <c r="Q6" s="1092"/>
      <c r="R6" s="1093"/>
      <c r="S6" s="1085"/>
      <c r="T6" s="1086"/>
      <c r="U6" s="1086"/>
      <c r="V6" s="1087"/>
      <c r="W6" s="1085"/>
      <c r="X6" s="1087"/>
      <c r="Y6" s="1106"/>
    </row>
    <row r="7" spans="2:29" ht="15.75" thickBot="1">
      <c r="B7" s="1063"/>
      <c r="C7" s="1063"/>
      <c r="D7" s="1082"/>
      <c r="E7" s="1083"/>
      <c r="F7" s="1056"/>
      <c r="G7" s="1088"/>
      <c r="H7" s="1088"/>
      <c r="I7" s="1088"/>
      <c r="J7" s="1088"/>
      <c r="K7" s="1088"/>
      <c r="L7" s="1088"/>
      <c r="M7" s="1088"/>
      <c r="N7" s="1088"/>
      <c r="O7" s="1057"/>
      <c r="P7" s="1094"/>
      <c r="Q7" s="1095"/>
      <c r="R7" s="1096"/>
      <c r="S7" s="1056"/>
      <c r="T7" s="1088"/>
      <c r="U7" s="1088"/>
      <c r="V7" s="1057"/>
      <c r="W7" s="1056"/>
      <c r="X7" s="1057"/>
      <c r="Y7" s="1106"/>
    </row>
    <row r="8" spans="2:29" ht="16.5" thickBot="1">
      <c r="B8" s="1063"/>
      <c r="C8" s="1063"/>
      <c r="D8" s="1077" t="s">
        <v>16</v>
      </c>
      <c r="E8" s="1077" t="s">
        <v>17</v>
      </c>
      <c r="F8" s="1073" t="s">
        <v>2</v>
      </c>
      <c r="G8" s="1049" t="s">
        <v>90</v>
      </c>
      <c r="H8" s="1055"/>
      <c r="I8" s="1055"/>
      <c r="J8" s="1055"/>
      <c r="K8" s="1055"/>
      <c r="L8" s="1050"/>
      <c r="M8" s="1049" t="s">
        <v>91</v>
      </c>
      <c r="N8" s="1055"/>
      <c r="O8" s="1050"/>
      <c r="P8" s="1073" t="s">
        <v>3</v>
      </c>
      <c r="Q8" s="1073" t="s">
        <v>4</v>
      </c>
      <c r="R8" s="1073" t="s">
        <v>5</v>
      </c>
      <c r="S8" s="1071" t="s">
        <v>6</v>
      </c>
      <c r="T8" s="1097"/>
      <c r="U8" s="1097"/>
      <c r="V8" s="1072"/>
      <c r="W8" s="1071" t="s">
        <v>6</v>
      </c>
      <c r="X8" s="1072"/>
      <c r="Y8" s="93"/>
    </row>
    <row r="9" spans="2:29" ht="15.75" customHeight="1" thickBot="1">
      <c r="B9" s="1063"/>
      <c r="C9" s="1063"/>
      <c r="D9" s="1077"/>
      <c r="E9" s="1077"/>
      <c r="F9" s="1074"/>
      <c r="G9" s="1073" t="s">
        <v>7</v>
      </c>
      <c r="H9" s="1073" t="s">
        <v>8</v>
      </c>
      <c r="I9" s="1073" t="s">
        <v>9</v>
      </c>
      <c r="J9" s="1073" t="s">
        <v>10</v>
      </c>
      <c r="K9" s="1073" t="s">
        <v>11</v>
      </c>
      <c r="L9" s="1073" t="s">
        <v>12</v>
      </c>
      <c r="M9" s="1073" t="s">
        <v>3</v>
      </c>
      <c r="N9" s="1073" t="s">
        <v>4</v>
      </c>
      <c r="O9" s="1073" t="s">
        <v>5</v>
      </c>
      <c r="P9" s="1074"/>
      <c r="Q9" s="1074"/>
      <c r="R9" s="1074"/>
      <c r="S9" s="1098" t="s">
        <v>13</v>
      </c>
      <c r="T9" s="1099"/>
      <c r="U9" s="1098" t="s">
        <v>14</v>
      </c>
      <c r="V9" s="1099"/>
      <c r="W9" s="1065" t="s">
        <v>176</v>
      </c>
      <c r="X9" s="1066"/>
      <c r="Y9" s="1106"/>
    </row>
    <row r="10" spans="2:29" ht="15.75" thickBot="1">
      <c r="B10" s="1063"/>
      <c r="C10" s="1063"/>
      <c r="D10" s="1077"/>
      <c r="E10" s="1077"/>
      <c r="F10" s="1074"/>
      <c r="G10" s="1074"/>
      <c r="H10" s="1074"/>
      <c r="I10" s="1074"/>
      <c r="J10" s="1074"/>
      <c r="K10" s="1074"/>
      <c r="L10" s="1074"/>
      <c r="M10" s="1074"/>
      <c r="N10" s="1074"/>
      <c r="O10" s="1074"/>
      <c r="P10" s="1074"/>
      <c r="Q10" s="1074"/>
      <c r="R10" s="1074"/>
      <c r="S10" s="1100"/>
      <c r="T10" s="1101"/>
      <c r="U10" s="1100"/>
      <c r="V10" s="1101"/>
      <c r="W10" s="1067"/>
      <c r="X10" s="1068"/>
      <c r="Y10" s="1106"/>
    </row>
    <row r="11" spans="2:29" ht="15.75" thickBot="1">
      <c r="B11" s="1063"/>
      <c r="C11" s="1063"/>
      <c r="D11" s="1077"/>
      <c r="E11" s="1077"/>
      <c r="F11" s="1074"/>
      <c r="G11" s="1074"/>
      <c r="H11" s="1074"/>
      <c r="I11" s="1074"/>
      <c r="J11" s="1074"/>
      <c r="K11" s="1074"/>
      <c r="L11" s="1074"/>
      <c r="M11" s="1074"/>
      <c r="N11" s="1074"/>
      <c r="O11" s="1074"/>
      <c r="P11" s="1074"/>
      <c r="Q11" s="1074"/>
      <c r="R11" s="1074"/>
      <c r="S11" s="1100"/>
      <c r="T11" s="1101"/>
      <c r="U11" s="1100"/>
      <c r="V11" s="1101"/>
      <c r="W11" s="1067"/>
      <c r="X11" s="1068"/>
      <c r="Y11" s="1106"/>
    </row>
    <row r="12" spans="2:29" ht="16.5" thickBot="1">
      <c r="B12" s="1063"/>
      <c r="C12" s="1063"/>
      <c r="D12" s="1077"/>
      <c r="E12" s="1077"/>
      <c r="F12" s="1074"/>
      <c r="G12" s="1074"/>
      <c r="H12" s="1074"/>
      <c r="I12" s="1074"/>
      <c r="J12" s="1074"/>
      <c r="K12" s="1074"/>
      <c r="L12" s="1074"/>
      <c r="M12" s="1074"/>
      <c r="N12" s="1074"/>
      <c r="O12" s="1074"/>
      <c r="P12" s="1074"/>
      <c r="Q12" s="1074"/>
      <c r="R12" s="1074"/>
      <c r="S12" s="1102"/>
      <c r="T12" s="1103"/>
      <c r="U12" s="1102"/>
      <c r="V12" s="1103"/>
      <c r="W12" s="1069"/>
      <c r="X12" s="1070"/>
      <c r="Y12" s="93"/>
    </row>
    <row r="13" spans="2:29" ht="16.5" thickBot="1">
      <c r="B13" s="1064"/>
      <c r="C13" s="1064"/>
      <c r="D13" s="1077"/>
      <c r="E13" s="1077"/>
      <c r="F13" s="1075"/>
      <c r="G13" s="1075"/>
      <c r="H13" s="1075"/>
      <c r="I13" s="1075"/>
      <c r="J13" s="1075"/>
      <c r="K13" s="1075"/>
      <c r="L13" s="1075"/>
      <c r="M13" s="1075"/>
      <c r="N13" s="1075"/>
      <c r="O13" s="1075"/>
      <c r="P13" s="1075"/>
      <c r="Q13" s="1075"/>
      <c r="R13" s="1075"/>
      <c r="S13" s="94" t="s">
        <v>18</v>
      </c>
      <c r="T13" s="94" t="s">
        <v>19</v>
      </c>
      <c r="U13" s="94" t="s">
        <v>18</v>
      </c>
      <c r="V13" s="94" t="s">
        <v>19</v>
      </c>
      <c r="W13" s="94" t="s">
        <v>262</v>
      </c>
      <c r="X13" s="94" t="s">
        <v>263</v>
      </c>
      <c r="Y13" s="93"/>
    </row>
    <row r="14" spans="2:29" ht="16.5" thickBot="1">
      <c r="B14" s="95">
        <v>1</v>
      </c>
      <c r="C14" s="58" t="s">
        <v>270</v>
      </c>
      <c r="D14" s="96" t="s">
        <v>20</v>
      </c>
      <c r="E14" s="50">
        <v>1</v>
      </c>
      <c r="F14" s="50">
        <v>30</v>
      </c>
      <c r="G14" s="56">
        <v>30</v>
      </c>
      <c r="H14" s="56"/>
      <c r="I14" s="56"/>
      <c r="J14" s="56"/>
      <c r="K14" s="56"/>
      <c r="L14" s="57"/>
      <c r="M14" s="56" t="s">
        <v>56</v>
      </c>
      <c r="N14" s="56"/>
      <c r="O14" s="57"/>
      <c r="P14" s="56">
        <v>3</v>
      </c>
      <c r="Q14" s="56"/>
      <c r="R14" s="57"/>
      <c r="S14" s="56">
        <v>30</v>
      </c>
      <c r="T14" s="56"/>
      <c r="U14" s="56"/>
      <c r="V14" s="57"/>
      <c r="W14" s="56">
        <v>3</v>
      </c>
      <c r="X14" s="57"/>
      <c r="Y14" s="93"/>
    </row>
    <row r="15" spans="2:29" ht="16.5" thickBot="1">
      <c r="B15" s="95">
        <v>2</v>
      </c>
      <c r="C15" s="58" t="s">
        <v>357</v>
      </c>
      <c r="D15" s="50" t="s">
        <v>55</v>
      </c>
      <c r="E15" s="50">
        <v>1.2</v>
      </c>
      <c r="F15" s="50">
        <v>60</v>
      </c>
      <c r="G15" s="56">
        <v>40</v>
      </c>
      <c r="H15" s="56"/>
      <c r="I15" s="56"/>
      <c r="J15" s="56"/>
      <c r="K15" s="56">
        <v>20</v>
      </c>
      <c r="L15" s="57"/>
      <c r="M15" s="56" t="s">
        <v>56</v>
      </c>
      <c r="N15" s="56"/>
      <c r="O15" s="57"/>
      <c r="P15" s="56">
        <v>7</v>
      </c>
      <c r="Q15" s="56"/>
      <c r="R15" s="57"/>
      <c r="S15" s="56">
        <v>20</v>
      </c>
      <c r="T15" s="56">
        <v>10</v>
      </c>
      <c r="U15" s="56">
        <v>20</v>
      </c>
      <c r="V15" s="57">
        <v>10</v>
      </c>
      <c r="W15" s="56">
        <v>4</v>
      </c>
      <c r="X15" s="57">
        <v>3</v>
      </c>
      <c r="Y15" s="93"/>
    </row>
    <row r="16" spans="2:29" ht="16.5" thickBot="1">
      <c r="B16" s="95">
        <v>3</v>
      </c>
      <c r="C16" s="58" t="s">
        <v>271</v>
      </c>
      <c r="D16" s="50" t="s">
        <v>20</v>
      </c>
      <c r="E16" s="50">
        <v>1</v>
      </c>
      <c r="F16" s="50">
        <v>20</v>
      </c>
      <c r="G16" s="56">
        <v>20</v>
      </c>
      <c r="H16" s="56"/>
      <c r="I16" s="56"/>
      <c r="J16" s="56"/>
      <c r="K16" s="56"/>
      <c r="L16" s="57"/>
      <c r="M16" s="56"/>
      <c r="N16" s="56" t="s">
        <v>56</v>
      </c>
      <c r="O16" s="57"/>
      <c r="P16" s="56"/>
      <c r="Q16" s="56">
        <v>3</v>
      </c>
      <c r="R16" s="57"/>
      <c r="S16" s="56">
        <v>20</v>
      </c>
      <c r="T16" s="56"/>
      <c r="U16" s="56"/>
      <c r="V16" s="57"/>
      <c r="W16" s="56">
        <v>3</v>
      </c>
      <c r="X16" s="57"/>
      <c r="Y16" s="93"/>
    </row>
    <row r="17" spans="2:26" ht="16.5" thickBot="1">
      <c r="B17" s="95">
        <v>4</v>
      </c>
      <c r="C17" s="58" t="s">
        <v>33</v>
      </c>
      <c r="D17" s="50" t="s">
        <v>60</v>
      </c>
      <c r="E17" s="50">
        <v>1</v>
      </c>
      <c r="F17" s="50">
        <v>20</v>
      </c>
      <c r="G17" s="56">
        <v>10</v>
      </c>
      <c r="H17" s="56">
        <v>10</v>
      </c>
      <c r="I17" s="56"/>
      <c r="J17" s="56"/>
      <c r="K17" s="56"/>
      <c r="L17" s="57"/>
      <c r="M17" s="56"/>
      <c r="N17" s="56"/>
      <c r="O17" s="57" t="s">
        <v>56</v>
      </c>
      <c r="P17" s="56"/>
      <c r="Q17" s="56"/>
      <c r="R17" s="57">
        <v>3</v>
      </c>
      <c r="S17" s="56">
        <v>10</v>
      </c>
      <c r="T17" s="56">
        <v>10</v>
      </c>
      <c r="U17" s="56"/>
      <c r="V17" s="57"/>
      <c r="W17" s="56">
        <v>3</v>
      </c>
      <c r="X17" s="57"/>
      <c r="Y17" s="93"/>
    </row>
    <row r="18" spans="2:26" ht="16.5" thickBot="1">
      <c r="B18" s="95">
        <v>5</v>
      </c>
      <c r="C18" s="58" t="s">
        <v>222</v>
      </c>
      <c r="D18" s="50" t="s">
        <v>60</v>
      </c>
      <c r="E18" s="50">
        <v>1.2</v>
      </c>
      <c r="F18" s="50">
        <v>40</v>
      </c>
      <c r="G18" s="56">
        <v>20</v>
      </c>
      <c r="H18" s="56"/>
      <c r="I18" s="56"/>
      <c r="J18" s="56"/>
      <c r="K18" s="56">
        <v>20</v>
      </c>
      <c r="L18" s="57"/>
      <c r="M18" s="56"/>
      <c r="N18" s="56" t="s">
        <v>56</v>
      </c>
      <c r="O18" s="57"/>
      <c r="P18" s="56"/>
      <c r="Q18" s="56">
        <v>7</v>
      </c>
      <c r="R18" s="57"/>
      <c r="S18" s="56">
        <v>10</v>
      </c>
      <c r="T18" s="56">
        <v>10</v>
      </c>
      <c r="U18" s="56">
        <v>10</v>
      </c>
      <c r="V18" s="57">
        <v>10</v>
      </c>
      <c r="W18" s="56">
        <v>4</v>
      </c>
      <c r="X18" s="57">
        <v>3</v>
      </c>
      <c r="Y18" s="93"/>
    </row>
    <row r="19" spans="2:26" ht="16.5" thickBot="1">
      <c r="B19" s="95">
        <v>6</v>
      </c>
      <c r="C19" s="58" t="s">
        <v>272</v>
      </c>
      <c r="D19" s="50" t="s">
        <v>55</v>
      </c>
      <c r="E19" s="50">
        <v>1</v>
      </c>
      <c r="F19" s="50">
        <v>30</v>
      </c>
      <c r="G19" s="56">
        <v>20</v>
      </c>
      <c r="H19" s="56"/>
      <c r="I19" s="56"/>
      <c r="J19" s="56"/>
      <c r="K19" s="56">
        <v>10</v>
      </c>
      <c r="L19" s="57"/>
      <c r="M19" s="56"/>
      <c r="N19" s="56" t="s">
        <v>56</v>
      </c>
      <c r="O19" s="57"/>
      <c r="P19" s="56"/>
      <c r="Q19" s="56">
        <v>4</v>
      </c>
      <c r="R19" s="57"/>
      <c r="S19" s="56">
        <v>20</v>
      </c>
      <c r="T19" s="56">
        <v>10</v>
      </c>
      <c r="U19" s="56"/>
      <c r="V19" s="57"/>
      <c r="W19" s="56">
        <v>4</v>
      </c>
      <c r="X19" s="57"/>
      <c r="Y19" s="93"/>
    </row>
    <row r="20" spans="2:26" ht="16.5" thickBot="1">
      <c r="B20" s="95">
        <v>7</v>
      </c>
      <c r="C20" s="58" t="s">
        <v>185</v>
      </c>
      <c r="D20" s="50" t="s">
        <v>60</v>
      </c>
      <c r="E20" s="50">
        <v>1</v>
      </c>
      <c r="F20" s="50">
        <v>30</v>
      </c>
      <c r="G20" s="56">
        <v>15</v>
      </c>
      <c r="H20" s="56"/>
      <c r="I20" s="56"/>
      <c r="J20" s="56"/>
      <c r="K20" s="56">
        <v>15</v>
      </c>
      <c r="L20" s="57"/>
      <c r="M20" s="56" t="s">
        <v>56</v>
      </c>
      <c r="N20" s="56"/>
      <c r="O20" s="57"/>
      <c r="P20" s="56">
        <v>3</v>
      </c>
      <c r="Q20" s="56"/>
      <c r="R20" s="57"/>
      <c r="S20" s="56">
        <v>15</v>
      </c>
      <c r="T20" s="56">
        <v>15</v>
      </c>
      <c r="U20" s="56"/>
      <c r="V20" s="57"/>
      <c r="W20" s="56">
        <v>3</v>
      </c>
      <c r="X20" s="57"/>
      <c r="Y20" s="93"/>
    </row>
    <row r="21" spans="2:26" ht="16.5" thickBot="1">
      <c r="B21" s="95">
        <v>8</v>
      </c>
      <c r="C21" s="58" t="s">
        <v>273</v>
      </c>
      <c r="D21" s="50" t="s">
        <v>55</v>
      </c>
      <c r="E21" s="50">
        <v>1</v>
      </c>
      <c r="F21" s="50">
        <v>20</v>
      </c>
      <c r="G21" s="56">
        <v>10</v>
      </c>
      <c r="H21" s="97">
        <v>10</v>
      </c>
      <c r="I21" s="56"/>
      <c r="J21" s="56"/>
      <c r="K21" s="56"/>
      <c r="L21" s="57"/>
      <c r="M21" s="56"/>
      <c r="N21" s="56" t="s">
        <v>56</v>
      </c>
      <c r="O21" s="57"/>
      <c r="P21" s="56"/>
      <c r="Q21" s="56">
        <v>3</v>
      </c>
      <c r="R21" s="57"/>
      <c r="S21" s="56">
        <v>10</v>
      </c>
      <c r="T21" s="56">
        <v>10</v>
      </c>
      <c r="U21" s="56"/>
      <c r="V21" s="57"/>
      <c r="W21" s="56">
        <v>3</v>
      </c>
      <c r="X21" s="98"/>
      <c r="Y21" s="93"/>
    </row>
    <row r="22" spans="2:26" ht="16.5" thickBot="1">
      <c r="B22" s="95">
        <v>9</v>
      </c>
      <c r="C22" s="58" t="s">
        <v>274</v>
      </c>
      <c r="D22" s="50" t="s">
        <v>60</v>
      </c>
      <c r="E22" s="50">
        <v>1</v>
      </c>
      <c r="F22" s="50">
        <v>20</v>
      </c>
      <c r="G22" s="56">
        <v>10</v>
      </c>
      <c r="H22" s="97">
        <v>10</v>
      </c>
      <c r="I22" s="56"/>
      <c r="J22" s="56"/>
      <c r="K22" s="56"/>
      <c r="L22" s="57"/>
      <c r="M22" s="56"/>
      <c r="N22" s="56"/>
      <c r="O22" s="57" t="s">
        <v>56</v>
      </c>
      <c r="P22" s="56"/>
      <c r="Q22" s="56"/>
      <c r="R22" s="99">
        <v>3</v>
      </c>
      <c r="S22" s="56">
        <v>10</v>
      </c>
      <c r="T22" s="56">
        <v>10</v>
      </c>
      <c r="U22" s="56"/>
      <c r="V22" s="57"/>
      <c r="W22" s="56">
        <v>3</v>
      </c>
      <c r="X22" s="100"/>
    </row>
    <row r="23" spans="2:26" ht="16.5" thickBot="1">
      <c r="B23" s="95">
        <v>10</v>
      </c>
      <c r="C23" s="58" t="s">
        <v>267</v>
      </c>
      <c r="D23" s="50" t="s">
        <v>21</v>
      </c>
      <c r="E23" s="50">
        <v>2</v>
      </c>
      <c r="F23" s="50">
        <v>20</v>
      </c>
      <c r="G23" s="56"/>
      <c r="H23" s="97"/>
      <c r="I23" s="56"/>
      <c r="J23" s="56"/>
      <c r="K23" s="56">
        <v>20</v>
      </c>
      <c r="L23" s="57"/>
      <c r="M23" s="56" t="s">
        <v>56</v>
      </c>
      <c r="N23" s="56"/>
      <c r="O23" s="57"/>
      <c r="P23" s="56">
        <v>2</v>
      </c>
      <c r="Q23" s="56"/>
      <c r="R23" s="99"/>
      <c r="S23" s="56"/>
      <c r="T23" s="56"/>
      <c r="U23" s="56"/>
      <c r="V23" s="57">
        <v>20</v>
      </c>
      <c r="W23" s="56"/>
      <c r="X23" s="100">
        <v>2</v>
      </c>
      <c r="Y23" s="93"/>
    </row>
    <row r="24" spans="2:26" ht="16.5" thickBot="1">
      <c r="B24" s="95">
        <v>11</v>
      </c>
      <c r="C24" s="58" t="s">
        <v>280</v>
      </c>
      <c r="D24" s="50" t="s">
        <v>20</v>
      </c>
      <c r="E24" s="50">
        <v>2</v>
      </c>
      <c r="F24" s="50">
        <v>20</v>
      </c>
      <c r="G24" s="56">
        <v>20</v>
      </c>
      <c r="H24" s="97"/>
      <c r="I24" s="56"/>
      <c r="J24" s="56"/>
      <c r="K24" s="56"/>
      <c r="L24" s="57"/>
      <c r="M24" s="56"/>
      <c r="N24" s="56" t="s">
        <v>56</v>
      </c>
      <c r="O24" s="57"/>
      <c r="P24" s="56"/>
      <c r="Q24" s="56">
        <v>3</v>
      </c>
      <c r="R24" s="99"/>
      <c r="S24" s="56"/>
      <c r="T24" s="56"/>
      <c r="U24" s="56">
        <v>20</v>
      </c>
      <c r="V24" s="57"/>
      <c r="W24" s="56"/>
      <c r="X24" s="100">
        <v>3</v>
      </c>
      <c r="Y24" s="93"/>
    </row>
    <row r="25" spans="2:26" ht="19.5" thickBot="1">
      <c r="B25" s="95">
        <v>12</v>
      </c>
      <c r="C25" s="58" t="s">
        <v>283</v>
      </c>
      <c r="D25" s="50" t="s">
        <v>21</v>
      </c>
      <c r="E25" s="50">
        <v>2</v>
      </c>
      <c r="F25" s="50">
        <v>40</v>
      </c>
      <c r="G25" s="56"/>
      <c r="H25" s="97"/>
      <c r="I25" s="56"/>
      <c r="J25" s="56"/>
      <c r="K25" s="56">
        <v>40</v>
      </c>
      <c r="L25" s="57"/>
      <c r="M25" s="56"/>
      <c r="N25" s="56" t="s">
        <v>56</v>
      </c>
      <c r="O25" s="57"/>
      <c r="P25" s="56"/>
      <c r="Q25" s="56">
        <v>6</v>
      </c>
      <c r="R25" s="99"/>
      <c r="S25" s="56"/>
      <c r="T25" s="56"/>
      <c r="U25" s="56"/>
      <c r="V25" s="57">
        <v>40</v>
      </c>
      <c r="W25" s="56"/>
      <c r="X25" s="100">
        <v>6</v>
      </c>
      <c r="Y25" s="93"/>
    </row>
    <row r="26" spans="2:26" ht="16.5" thickBot="1">
      <c r="B26" s="95">
        <v>13</v>
      </c>
      <c r="C26" s="58" t="s">
        <v>112</v>
      </c>
      <c r="D26" s="50" t="s">
        <v>21</v>
      </c>
      <c r="E26" s="50">
        <v>2</v>
      </c>
      <c r="F26" s="50">
        <v>20</v>
      </c>
      <c r="G26" s="56"/>
      <c r="H26" s="97"/>
      <c r="I26" s="56"/>
      <c r="J26" s="56"/>
      <c r="K26" s="56">
        <v>20</v>
      </c>
      <c r="L26" s="57"/>
      <c r="M26" s="56" t="s">
        <v>56</v>
      </c>
      <c r="N26" s="56"/>
      <c r="O26" s="57"/>
      <c r="P26" s="56">
        <v>2</v>
      </c>
      <c r="Q26" s="56"/>
      <c r="R26" s="99"/>
      <c r="S26" s="56"/>
      <c r="T26" s="56"/>
      <c r="U26" s="56"/>
      <c r="V26" s="57">
        <v>20</v>
      </c>
      <c r="W26" s="56"/>
      <c r="X26" s="100">
        <v>2</v>
      </c>
      <c r="Y26" s="93"/>
    </row>
    <row r="27" spans="2:26" ht="19.5" thickBot="1">
      <c r="B27" s="95">
        <v>14</v>
      </c>
      <c r="C27" s="58" t="s">
        <v>284</v>
      </c>
      <c r="D27" s="50" t="s">
        <v>21</v>
      </c>
      <c r="E27" s="50">
        <v>2</v>
      </c>
      <c r="F27" s="50">
        <v>30</v>
      </c>
      <c r="G27" s="56"/>
      <c r="H27" s="97"/>
      <c r="I27" s="56"/>
      <c r="J27" s="56"/>
      <c r="K27" s="56">
        <v>30</v>
      </c>
      <c r="L27" s="57"/>
      <c r="M27" s="56"/>
      <c r="N27" s="56" t="s">
        <v>56</v>
      </c>
      <c r="O27" s="57"/>
      <c r="P27" s="56"/>
      <c r="Q27" s="56">
        <v>4</v>
      </c>
      <c r="R27" s="57"/>
      <c r="S27" s="56"/>
      <c r="T27" s="56"/>
      <c r="U27" s="56"/>
      <c r="V27" s="57">
        <v>30</v>
      </c>
      <c r="W27" s="56"/>
      <c r="X27" s="100">
        <v>4</v>
      </c>
      <c r="Y27" s="93"/>
    </row>
    <row r="28" spans="2:26" ht="16.5" thickBot="1">
      <c r="B28" s="95">
        <v>15</v>
      </c>
      <c r="C28" s="58" t="s">
        <v>281</v>
      </c>
      <c r="D28" s="50" t="s">
        <v>21</v>
      </c>
      <c r="E28" s="50">
        <v>2</v>
      </c>
      <c r="F28" s="50">
        <v>20</v>
      </c>
      <c r="G28" s="56"/>
      <c r="H28" s="97"/>
      <c r="I28" s="56"/>
      <c r="J28" s="56"/>
      <c r="K28" s="56">
        <v>20</v>
      </c>
      <c r="L28" s="57"/>
      <c r="M28" s="56"/>
      <c r="N28" s="56" t="s">
        <v>56</v>
      </c>
      <c r="O28" s="57"/>
      <c r="P28" s="56"/>
      <c r="Q28" s="56">
        <v>2</v>
      </c>
      <c r="R28" s="57"/>
      <c r="S28" s="56"/>
      <c r="T28" s="56"/>
      <c r="U28" s="56"/>
      <c r="V28" s="57">
        <v>20</v>
      </c>
      <c r="W28" s="56"/>
      <c r="X28" s="100">
        <v>2</v>
      </c>
      <c r="Y28" s="93"/>
    </row>
    <row r="29" spans="2:26" ht="16.5" thickBot="1">
      <c r="B29" s="95">
        <v>16</v>
      </c>
      <c r="C29" s="58" t="s">
        <v>282</v>
      </c>
      <c r="D29" s="50" t="s">
        <v>20</v>
      </c>
      <c r="E29" s="50">
        <v>2</v>
      </c>
      <c r="F29" s="50">
        <v>20</v>
      </c>
      <c r="G29" s="56">
        <v>20</v>
      </c>
      <c r="H29" s="56"/>
      <c r="I29" s="56"/>
      <c r="J29" s="56"/>
      <c r="K29" s="56"/>
      <c r="L29" s="57"/>
      <c r="M29" s="56"/>
      <c r="N29" s="56" t="s">
        <v>56</v>
      </c>
      <c r="O29" s="57"/>
      <c r="P29" s="56"/>
      <c r="Q29" s="56">
        <v>3</v>
      </c>
      <c r="R29" s="57"/>
      <c r="S29" s="56"/>
      <c r="T29" s="56"/>
      <c r="U29" s="56">
        <v>20</v>
      </c>
      <c r="V29" s="57"/>
      <c r="W29" s="56"/>
      <c r="X29" s="100">
        <v>3</v>
      </c>
      <c r="Y29" s="93"/>
    </row>
    <row r="30" spans="2:26" ht="18.75" thickBot="1">
      <c r="B30" s="95">
        <v>17</v>
      </c>
      <c r="C30" s="101" t="s">
        <v>40</v>
      </c>
      <c r="D30" s="50" t="s">
        <v>21</v>
      </c>
      <c r="E30" s="50" t="s">
        <v>244</v>
      </c>
      <c r="F30" s="50">
        <v>30</v>
      </c>
      <c r="G30" s="56"/>
      <c r="H30" s="56"/>
      <c r="I30" s="56"/>
      <c r="J30" s="56"/>
      <c r="K30" s="56">
        <v>30</v>
      </c>
      <c r="L30" s="57"/>
      <c r="M30" s="56" t="s">
        <v>56</v>
      </c>
      <c r="N30" s="56"/>
      <c r="O30" s="57"/>
      <c r="P30" s="56">
        <v>2</v>
      </c>
      <c r="Q30" s="56"/>
      <c r="R30" s="57"/>
      <c r="S30" s="56"/>
      <c r="T30" s="56"/>
      <c r="U30" s="56"/>
      <c r="V30" s="57">
        <v>30</v>
      </c>
      <c r="W30" s="56"/>
      <c r="X30" s="100">
        <v>2</v>
      </c>
      <c r="Y30" s="105"/>
      <c r="Z30" s="106"/>
    </row>
    <row r="31" spans="2:26" ht="16.5" thickBot="1">
      <c r="B31" s="1058" t="s">
        <v>22</v>
      </c>
      <c r="C31" s="1059"/>
      <c r="D31" s="1059"/>
      <c r="E31" s="1060"/>
      <c r="F31" s="1038">
        <f>SUM(F14:F30)</f>
        <v>470</v>
      </c>
      <c r="G31" s="104">
        <f>SUM(G14:G30)</f>
        <v>215</v>
      </c>
      <c r="H31" s="104">
        <f t="shared" ref="H31:L31" si="0">SUM(H14:H30)</f>
        <v>30</v>
      </c>
      <c r="I31" s="104">
        <f t="shared" si="0"/>
        <v>0</v>
      </c>
      <c r="J31" s="104">
        <f t="shared" si="0"/>
        <v>0</v>
      </c>
      <c r="K31" s="104">
        <f t="shared" si="0"/>
        <v>225</v>
      </c>
      <c r="L31" s="104">
        <f t="shared" si="0"/>
        <v>0</v>
      </c>
      <c r="M31" s="1038"/>
      <c r="N31" s="1038"/>
      <c r="O31" s="1038"/>
      <c r="P31" s="1038">
        <f>SUM(P14:P30)</f>
        <v>19</v>
      </c>
      <c r="Q31" s="1038">
        <f t="shared" ref="Q31:R31" si="1">SUM(Q14:Q30)</f>
        <v>35</v>
      </c>
      <c r="R31" s="1038">
        <f t="shared" si="1"/>
        <v>6</v>
      </c>
      <c r="S31" s="104">
        <f>SUM(S14:S30)</f>
        <v>145</v>
      </c>
      <c r="T31" s="104">
        <f t="shared" ref="T31:V31" si="2">SUM(T14:T30)</f>
        <v>75</v>
      </c>
      <c r="U31" s="104">
        <f t="shared" si="2"/>
        <v>70</v>
      </c>
      <c r="V31" s="104">
        <f t="shared" si="2"/>
        <v>180</v>
      </c>
      <c r="W31" s="104">
        <v>30</v>
      </c>
      <c r="X31" s="104">
        <v>30</v>
      </c>
      <c r="Y31" s="93"/>
    </row>
    <row r="32" spans="2:26" ht="16.5" thickBot="1">
      <c r="B32" s="1040" t="s">
        <v>35</v>
      </c>
      <c r="C32" s="1041"/>
      <c r="D32" s="1041"/>
      <c r="E32" s="1042"/>
      <c r="F32" s="1061"/>
      <c r="G32" s="1043">
        <v>470</v>
      </c>
      <c r="H32" s="1044"/>
      <c r="I32" s="1044"/>
      <c r="J32" s="1044"/>
      <c r="K32" s="1044"/>
      <c r="L32" s="1045"/>
      <c r="M32" s="1061"/>
      <c r="N32" s="1061"/>
      <c r="O32" s="1061"/>
      <c r="P32" s="1039"/>
      <c r="Q32" s="1039"/>
      <c r="R32" s="1039"/>
      <c r="S32" s="1104">
        <f>SUM(S31:T31)</f>
        <v>220</v>
      </c>
      <c r="T32" s="1105"/>
      <c r="U32" s="1049">
        <v>250</v>
      </c>
      <c r="V32" s="1050"/>
      <c r="W32" s="1043" t="s">
        <v>23</v>
      </c>
      <c r="X32" s="1051"/>
      <c r="Y32" s="93"/>
    </row>
    <row r="33" spans="2:25" ht="16.5" thickBot="1">
      <c r="B33" s="1052"/>
      <c r="C33" s="1053"/>
      <c r="D33" s="1053"/>
      <c r="E33" s="1054"/>
      <c r="F33" s="1039"/>
      <c r="G33" s="1046"/>
      <c r="H33" s="1047"/>
      <c r="I33" s="1047"/>
      <c r="J33" s="1047"/>
      <c r="K33" s="1047"/>
      <c r="L33" s="1048"/>
      <c r="M33" s="1039"/>
      <c r="N33" s="1039"/>
      <c r="O33" s="1039"/>
      <c r="P33" s="1049">
        <v>60</v>
      </c>
      <c r="Q33" s="1055"/>
      <c r="R33" s="1050"/>
      <c r="S33" s="1049">
        <f>SUM(S32:V32)</f>
        <v>470</v>
      </c>
      <c r="T33" s="1055"/>
      <c r="U33" s="1055"/>
      <c r="V33" s="1050"/>
      <c r="W33" s="1056">
        <v>60</v>
      </c>
      <c r="X33" s="1057"/>
      <c r="Y33" s="93"/>
    </row>
    <row r="34" spans="2:25" ht="152.25" customHeight="1"/>
    <row r="36" spans="2:25" ht="15.75">
      <c r="C36" s="91" t="s">
        <v>24</v>
      </c>
    </row>
    <row r="37" spans="2:25" ht="15.75">
      <c r="C37" s="91" t="s">
        <v>25</v>
      </c>
    </row>
    <row r="38" spans="2:25" ht="18" customHeight="1">
      <c r="C38" s="91" t="s">
        <v>26</v>
      </c>
      <c r="D38" s="1076" t="s">
        <v>318</v>
      </c>
      <c r="E38" s="1076"/>
      <c r="F38" s="1076"/>
      <c r="G38" s="1076"/>
      <c r="H38" s="1076"/>
      <c r="I38" s="1076"/>
      <c r="J38" s="1076"/>
      <c r="K38" s="1076"/>
      <c r="L38" s="1076"/>
      <c r="M38" s="1076"/>
      <c r="N38" s="1076"/>
      <c r="O38" s="1076"/>
      <c r="P38" s="1076"/>
      <c r="Q38" s="1076"/>
      <c r="R38" s="1076"/>
      <c r="S38" s="1076"/>
      <c r="T38" s="1076"/>
      <c r="U38" s="1076"/>
      <c r="V38" s="1076"/>
      <c r="W38" s="1076"/>
      <c r="X38" s="1076"/>
    </row>
    <row r="39" spans="2:25" ht="18.600000000000001" customHeight="1" thickBot="1">
      <c r="C39" s="103" t="s">
        <v>269</v>
      </c>
      <c r="D39" s="1076" t="s">
        <v>421</v>
      </c>
      <c r="E39" s="1076"/>
      <c r="F39" s="1076"/>
      <c r="G39" s="1076"/>
      <c r="H39" s="1076"/>
      <c r="I39" s="1076"/>
      <c r="J39" s="1076"/>
      <c r="K39" s="1076"/>
      <c r="L39" s="1076"/>
      <c r="M39" s="1076"/>
      <c r="N39" s="1076"/>
      <c r="O39" s="1076"/>
      <c r="P39" s="1076"/>
      <c r="Q39" s="1076"/>
      <c r="R39" s="1076"/>
      <c r="S39" s="1076"/>
      <c r="T39" s="1076"/>
      <c r="U39" s="1076"/>
      <c r="V39" s="1076"/>
      <c r="W39" s="1076"/>
      <c r="X39" s="1076"/>
    </row>
    <row r="40" spans="2:25">
      <c r="B40" s="1062" t="s">
        <v>94</v>
      </c>
      <c r="C40" s="1062" t="s">
        <v>95</v>
      </c>
      <c r="D40" s="1078" t="s">
        <v>28</v>
      </c>
      <c r="E40" s="1079"/>
      <c r="F40" s="1043" t="s">
        <v>93</v>
      </c>
      <c r="G40" s="1084"/>
      <c r="H40" s="1084"/>
      <c r="I40" s="1084"/>
      <c r="J40" s="1084"/>
      <c r="K40" s="1084"/>
      <c r="L40" s="1084"/>
      <c r="M40" s="1084"/>
      <c r="N40" s="1084"/>
      <c r="O40" s="1051"/>
      <c r="P40" s="1043" t="s">
        <v>92</v>
      </c>
      <c r="Q40" s="1089"/>
      <c r="R40" s="1090"/>
      <c r="S40" s="1043" t="s">
        <v>0</v>
      </c>
      <c r="T40" s="1084"/>
      <c r="U40" s="1084"/>
      <c r="V40" s="1051"/>
      <c r="W40" s="1043" t="s">
        <v>1</v>
      </c>
      <c r="X40" s="1051"/>
    </row>
    <row r="41" spans="2:25">
      <c r="B41" s="1063"/>
      <c r="C41" s="1063"/>
      <c r="D41" s="1080"/>
      <c r="E41" s="1081"/>
      <c r="F41" s="1085"/>
      <c r="G41" s="1086"/>
      <c r="H41" s="1086"/>
      <c r="I41" s="1086"/>
      <c r="J41" s="1086"/>
      <c r="K41" s="1086"/>
      <c r="L41" s="1086"/>
      <c r="M41" s="1086"/>
      <c r="N41" s="1086"/>
      <c r="O41" s="1087"/>
      <c r="P41" s="1091"/>
      <c r="Q41" s="1092"/>
      <c r="R41" s="1093"/>
      <c r="S41" s="1085"/>
      <c r="T41" s="1086"/>
      <c r="U41" s="1086"/>
      <c r="V41" s="1087"/>
      <c r="W41" s="1085"/>
      <c r="X41" s="1087"/>
    </row>
    <row r="42" spans="2:25" ht="15.75" thickBot="1">
      <c r="B42" s="1063"/>
      <c r="C42" s="1063"/>
      <c r="D42" s="1082"/>
      <c r="E42" s="1083"/>
      <c r="F42" s="1056"/>
      <c r="G42" s="1088"/>
      <c r="H42" s="1088"/>
      <c r="I42" s="1088"/>
      <c r="J42" s="1088"/>
      <c r="K42" s="1088"/>
      <c r="L42" s="1088"/>
      <c r="M42" s="1088"/>
      <c r="N42" s="1088"/>
      <c r="O42" s="1057"/>
      <c r="P42" s="1094"/>
      <c r="Q42" s="1095"/>
      <c r="R42" s="1096"/>
      <c r="S42" s="1056"/>
      <c r="T42" s="1088"/>
      <c r="U42" s="1088"/>
      <c r="V42" s="1057"/>
      <c r="W42" s="1056"/>
      <c r="X42" s="1057"/>
    </row>
    <row r="43" spans="2:25" ht="16.5" thickBot="1">
      <c r="B43" s="1063"/>
      <c r="C43" s="1063"/>
      <c r="D43" s="1077" t="s">
        <v>16</v>
      </c>
      <c r="E43" s="1077" t="s">
        <v>17</v>
      </c>
      <c r="F43" s="1073" t="s">
        <v>2</v>
      </c>
      <c r="G43" s="1049" t="s">
        <v>90</v>
      </c>
      <c r="H43" s="1055"/>
      <c r="I43" s="1055"/>
      <c r="J43" s="1055"/>
      <c r="K43" s="1055"/>
      <c r="L43" s="1050"/>
      <c r="M43" s="1049" t="s">
        <v>91</v>
      </c>
      <c r="N43" s="1055"/>
      <c r="O43" s="1050"/>
      <c r="P43" s="1073" t="s">
        <v>3</v>
      </c>
      <c r="Q43" s="1073" t="s">
        <v>4</v>
      </c>
      <c r="R43" s="1073" t="s">
        <v>5</v>
      </c>
      <c r="S43" s="1071" t="s">
        <v>38</v>
      </c>
      <c r="T43" s="1097"/>
      <c r="U43" s="1097"/>
      <c r="V43" s="1072"/>
      <c r="W43" s="1071" t="s">
        <v>38</v>
      </c>
      <c r="X43" s="1072"/>
    </row>
    <row r="44" spans="2:25" ht="15.75" customHeight="1" thickBot="1">
      <c r="B44" s="1063"/>
      <c r="C44" s="1063"/>
      <c r="D44" s="1077"/>
      <c r="E44" s="1077"/>
      <c r="F44" s="1074"/>
      <c r="G44" s="1073" t="s">
        <v>7</v>
      </c>
      <c r="H44" s="1073" t="s">
        <v>8</v>
      </c>
      <c r="I44" s="1073" t="s">
        <v>9</v>
      </c>
      <c r="J44" s="1073" t="s">
        <v>10</v>
      </c>
      <c r="K44" s="1073" t="s">
        <v>11</v>
      </c>
      <c r="L44" s="1073" t="s">
        <v>12</v>
      </c>
      <c r="M44" s="1073" t="s">
        <v>3</v>
      </c>
      <c r="N44" s="1073" t="s">
        <v>4</v>
      </c>
      <c r="O44" s="1073" t="s">
        <v>5</v>
      </c>
      <c r="P44" s="1074"/>
      <c r="Q44" s="1074"/>
      <c r="R44" s="1074"/>
      <c r="S44" s="1098" t="s">
        <v>36</v>
      </c>
      <c r="T44" s="1099"/>
      <c r="U44" s="1098" t="s">
        <v>37</v>
      </c>
      <c r="V44" s="1099"/>
      <c r="W44" s="1065" t="s">
        <v>176</v>
      </c>
      <c r="X44" s="1066"/>
    </row>
    <row r="45" spans="2:25" ht="15.75" thickBot="1">
      <c r="B45" s="1063"/>
      <c r="C45" s="1063"/>
      <c r="D45" s="1077"/>
      <c r="E45" s="1077"/>
      <c r="F45" s="1074"/>
      <c r="G45" s="1074"/>
      <c r="H45" s="1074"/>
      <c r="I45" s="1074"/>
      <c r="J45" s="1074"/>
      <c r="K45" s="1074"/>
      <c r="L45" s="1074"/>
      <c r="M45" s="1074"/>
      <c r="N45" s="1074"/>
      <c r="O45" s="1074"/>
      <c r="P45" s="1074"/>
      <c r="Q45" s="1074"/>
      <c r="R45" s="1074"/>
      <c r="S45" s="1100"/>
      <c r="T45" s="1101"/>
      <c r="U45" s="1100"/>
      <c r="V45" s="1101"/>
      <c r="W45" s="1067"/>
      <c r="X45" s="1068"/>
    </row>
    <row r="46" spans="2:25" ht="15.75" thickBot="1">
      <c r="B46" s="1063"/>
      <c r="C46" s="1063"/>
      <c r="D46" s="1077"/>
      <c r="E46" s="1077"/>
      <c r="F46" s="1074"/>
      <c r="G46" s="1074"/>
      <c r="H46" s="1074"/>
      <c r="I46" s="1074"/>
      <c r="J46" s="1074"/>
      <c r="K46" s="1074"/>
      <c r="L46" s="1074"/>
      <c r="M46" s="1074"/>
      <c r="N46" s="1074"/>
      <c r="O46" s="1074"/>
      <c r="P46" s="1074"/>
      <c r="Q46" s="1074"/>
      <c r="R46" s="1074"/>
      <c r="S46" s="1100"/>
      <c r="T46" s="1101"/>
      <c r="U46" s="1100"/>
      <c r="V46" s="1101"/>
      <c r="W46" s="1067"/>
      <c r="X46" s="1068"/>
    </row>
    <row r="47" spans="2:25" ht="15.75" thickBot="1">
      <c r="B47" s="1063"/>
      <c r="C47" s="1063"/>
      <c r="D47" s="1077"/>
      <c r="E47" s="1077"/>
      <c r="F47" s="1074"/>
      <c r="G47" s="1074"/>
      <c r="H47" s="1074"/>
      <c r="I47" s="1074"/>
      <c r="J47" s="1074"/>
      <c r="K47" s="1074"/>
      <c r="L47" s="1074"/>
      <c r="M47" s="1074"/>
      <c r="N47" s="1074"/>
      <c r="O47" s="1074"/>
      <c r="P47" s="1074"/>
      <c r="Q47" s="1074"/>
      <c r="R47" s="1074"/>
      <c r="S47" s="1102"/>
      <c r="T47" s="1103"/>
      <c r="U47" s="1102"/>
      <c r="V47" s="1103"/>
      <c r="W47" s="1069"/>
      <c r="X47" s="1070"/>
    </row>
    <row r="48" spans="2:25" ht="16.5" thickBot="1">
      <c r="B48" s="1064"/>
      <c r="C48" s="1064"/>
      <c r="D48" s="1077"/>
      <c r="E48" s="1077"/>
      <c r="F48" s="1075"/>
      <c r="G48" s="1075"/>
      <c r="H48" s="1075"/>
      <c r="I48" s="1075"/>
      <c r="J48" s="1075"/>
      <c r="K48" s="1075"/>
      <c r="L48" s="1075"/>
      <c r="M48" s="1075"/>
      <c r="N48" s="1075"/>
      <c r="O48" s="1075"/>
      <c r="P48" s="1075"/>
      <c r="Q48" s="1075"/>
      <c r="R48" s="1075"/>
      <c r="S48" s="94" t="s">
        <v>18</v>
      </c>
      <c r="T48" s="94" t="s">
        <v>19</v>
      </c>
      <c r="U48" s="94" t="s">
        <v>18</v>
      </c>
      <c r="V48" s="94" t="s">
        <v>19</v>
      </c>
      <c r="W48" s="94" t="s">
        <v>264</v>
      </c>
      <c r="X48" s="94" t="s">
        <v>265</v>
      </c>
    </row>
    <row r="49" spans="2:24" ht="16.5" thickBot="1">
      <c r="B49" s="95">
        <v>1</v>
      </c>
      <c r="C49" s="58" t="s">
        <v>40</v>
      </c>
      <c r="D49" s="50" t="s">
        <v>21</v>
      </c>
      <c r="E49" s="96" t="s">
        <v>244</v>
      </c>
      <c r="F49" s="50">
        <v>60</v>
      </c>
      <c r="G49" s="56"/>
      <c r="H49" s="97"/>
      <c r="I49" s="56"/>
      <c r="J49" s="56"/>
      <c r="K49" s="56">
        <v>60</v>
      </c>
      <c r="L49" s="57"/>
      <c r="M49" s="56" t="s">
        <v>56</v>
      </c>
      <c r="N49" s="56"/>
      <c r="O49" s="57"/>
      <c r="P49" s="56">
        <v>4</v>
      </c>
      <c r="Q49" s="56"/>
      <c r="R49" s="57"/>
      <c r="S49" s="56"/>
      <c r="T49" s="56">
        <v>30</v>
      </c>
      <c r="U49" s="56"/>
      <c r="V49" s="57">
        <v>30</v>
      </c>
      <c r="W49" s="56">
        <v>2</v>
      </c>
      <c r="X49" s="57">
        <v>2</v>
      </c>
    </row>
    <row r="50" spans="2:24" ht="16.5" thickBot="1">
      <c r="B50" s="95">
        <v>2</v>
      </c>
      <c r="C50" s="58" t="s">
        <v>285</v>
      </c>
      <c r="D50" s="50" t="s">
        <v>21</v>
      </c>
      <c r="E50" s="50">
        <v>3</v>
      </c>
      <c r="F50" s="50">
        <v>20</v>
      </c>
      <c r="G50" s="56">
        <v>10</v>
      </c>
      <c r="H50" s="56">
        <v>10</v>
      </c>
      <c r="I50" s="56"/>
      <c r="J50" s="56"/>
      <c r="K50" s="56"/>
      <c r="L50" s="57"/>
      <c r="M50" s="56"/>
      <c r="N50" s="56" t="s">
        <v>56</v>
      </c>
      <c r="O50" s="57"/>
      <c r="P50" s="56"/>
      <c r="Q50" s="56">
        <v>4</v>
      </c>
      <c r="R50" s="57"/>
      <c r="S50" s="56">
        <v>10</v>
      </c>
      <c r="T50" s="56">
        <v>10</v>
      </c>
      <c r="U50" s="56"/>
      <c r="V50" s="57"/>
      <c r="W50" s="56">
        <v>4</v>
      </c>
      <c r="X50" s="57"/>
    </row>
    <row r="51" spans="2:24" ht="16.5" thickBot="1">
      <c r="B51" s="95">
        <v>3</v>
      </c>
      <c r="C51" s="58" t="s">
        <v>188</v>
      </c>
      <c r="D51" s="50" t="s">
        <v>21</v>
      </c>
      <c r="E51" s="50">
        <v>3</v>
      </c>
      <c r="F51" s="50">
        <v>30</v>
      </c>
      <c r="G51" s="56"/>
      <c r="H51" s="56"/>
      <c r="I51" s="56"/>
      <c r="J51" s="56"/>
      <c r="K51" s="56">
        <v>30</v>
      </c>
      <c r="L51" s="57"/>
      <c r="M51" s="56" t="s">
        <v>56</v>
      </c>
      <c r="N51" s="56"/>
      <c r="O51" s="57"/>
      <c r="P51" s="56">
        <v>3</v>
      </c>
      <c r="Q51" s="56"/>
      <c r="R51" s="57"/>
      <c r="S51" s="56"/>
      <c r="T51" s="56">
        <v>30</v>
      </c>
      <c r="U51" s="56"/>
      <c r="V51" s="57"/>
      <c r="W51" s="56">
        <v>3</v>
      </c>
      <c r="X51" s="57"/>
    </row>
    <row r="52" spans="2:24" ht="16.5" thickBot="1">
      <c r="B52" s="95">
        <v>4</v>
      </c>
      <c r="C52" s="58" t="s">
        <v>286</v>
      </c>
      <c r="D52" s="50" t="s">
        <v>21</v>
      </c>
      <c r="E52" s="50">
        <v>3</v>
      </c>
      <c r="F52" s="50">
        <v>20</v>
      </c>
      <c r="G52" s="56">
        <v>10</v>
      </c>
      <c r="H52" s="56">
        <v>10</v>
      </c>
      <c r="I52" s="56"/>
      <c r="J52" s="56"/>
      <c r="K52" s="56"/>
      <c r="L52" s="57"/>
      <c r="M52" s="56"/>
      <c r="N52" s="56"/>
      <c r="O52" s="57" t="s">
        <v>56</v>
      </c>
      <c r="P52" s="56"/>
      <c r="Q52" s="56"/>
      <c r="R52" s="57">
        <v>3</v>
      </c>
      <c r="S52" s="56">
        <v>10</v>
      </c>
      <c r="T52" s="56">
        <v>10</v>
      </c>
      <c r="U52" s="56"/>
      <c r="V52" s="57"/>
      <c r="W52" s="56">
        <v>3</v>
      </c>
      <c r="X52" s="57"/>
    </row>
    <row r="53" spans="2:24" ht="16.5" thickBot="1">
      <c r="B53" s="95">
        <v>5</v>
      </c>
      <c r="C53" s="58" t="s">
        <v>287</v>
      </c>
      <c r="D53" s="50" t="s">
        <v>21</v>
      </c>
      <c r="E53" s="50">
        <v>3</v>
      </c>
      <c r="F53" s="50">
        <v>20</v>
      </c>
      <c r="G53" s="56">
        <v>10</v>
      </c>
      <c r="H53" s="56"/>
      <c r="I53" s="56"/>
      <c r="J53" s="56"/>
      <c r="K53" s="56">
        <v>10</v>
      </c>
      <c r="L53" s="57"/>
      <c r="M53" s="56"/>
      <c r="N53" s="56" t="s">
        <v>56</v>
      </c>
      <c r="O53" s="57"/>
      <c r="P53" s="56"/>
      <c r="Q53" s="56">
        <v>3</v>
      </c>
      <c r="R53" s="57"/>
      <c r="S53" s="56">
        <v>10</v>
      </c>
      <c r="T53" s="56">
        <v>10</v>
      </c>
      <c r="U53" s="56"/>
      <c r="V53" s="57"/>
      <c r="W53" s="56">
        <v>3</v>
      </c>
      <c r="X53" s="57"/>
    </row>
    <row r="54" spans="2:24" ht="16.5" thickBot="1">
      <c r="B54" s="95">
        <v>6</v>
      </c>
      <c r="C54" s="58" t="s">
        <v>288</v>
      </c>
      <c r="D54" s="50" t="s">
        <v>21</v>
      </c>
      <c r="E54" s="50">
        <v>3</v>
      </c>
      <c r="F54" s="50">
        <v>20</v>
      </c>
      <c r="G54" s="56">
        <v>10</v>
      </c>
      <c r="H54" s="56"/>
      <c r="I54" s="56"/>
      <c r="J54" s="56"/>
      <c r="K54" s="56">
        <v>10</v>
      </c>
      <c r="L54" s="57"/>
      <c r="M54" s="56"/>
      <c r="N54" s="56" t="s">
        <v>56</v>
      </c>
      <c r="O54" s="57"/>
      <c r="P54" s="56"/>
      <c r="Q54" s="56">
        <v>4</v>
      </c>
      <c r="R54" s="57"/>
      <c r="S54" s="56">
        <v>10</v>
      </c>
      <c r="T54" s="56">
        <v>10</v>
      </c>
      <c r="U54" s="56"/>
      <c r="V54" s="57"/>
      <c r="W54" s="56">
        <v>4</v>
      </c>
      <c r="X54" s="57"/>
    </row>
    <row r="55" spans="2:24" ht="16.5" thickBot="1">
      <c r="B55" s="95">
        <v>7</v>
      </c>
      <c r="C55" s="58" t="s">
        <v>289</v>
      </c>
      <c r="D55" s="50" t="s">
        <v>20</v>
      </c>
      <c r="E55" s="50">
        <v>3</v>
      </c>
      <c r="F55" s="50">
        <v>20</v>
      </c>
      <c r="G55" s="56">
        <v>20</v>
      </c>
      <c r="H55" s="56"/>
      <c r="I55" s="56"/>
      <c r="J55" s="56"/>
      <c r="K55" s="56"/>
      <c r="L55" s="57"/>
      <c r="M55" s="56"/>
      <c r="N55" s="56" t="s">
        <v>56</v>
      </c>
      <c r="O55" s="57"/>
      <c r="P55" s="56"/>
      <c r="Q55" s="56">
        <v>4</v>
      </c>
      <c r="R55" s="57"/>
      <c r="S55" s="56">
        <v>20</v>
      </c>
      <c r="T55" s="56"/>
      <c r="U55" s="56"/>
      <c r="V55" s="57"/>
      <c r="W55" s="56">
        <v>4</v>
      </c>
      <c r="X55" s="57"/>
    </row>
    <row r="56" spans="2:24" ht="16.5" thickBot="1">
      <c r="B56" s="95">
        <v>8</v>
      </c>
      <c r="C56" s="58" t="s">
        <v>290</v>
      </c>
      <c r="D56" s="50" t="s">
        <v>20</v>
      </c>
      <c r="E56" s="50">
        <v>3</v>
      </c>
      <c r="F56" s="50">
        <v>20</v>
      </c>
      <c r="G56" s="56">
        <v>20</v>
      </c>
      <c r="H56" s="97"/>
      <c r="I56" s="56"/>
      <c r="J56" s="56"/>
      <c r="K56" s="56"/>
      <c r="L56" s="57"/>
      <c r="M56" s="56"/>
      <c r="N56" s="56" t="s">
        <v>56</v>
      </c>
      <c r="O56" s="57"/>
      <c r="P56" s="56"/>
      <c r="Q56" s="56">
        <v>4</v>
      </c>
      <c r="R56" s="57"/>
      <c r="S56" s="56">
        <v>20</v>
      </c>
      <c r="T56" s="56"/>
      <c r="U56" s="56"/>
      <c r="V56" s="57"/>
      <c r="W56" s="56">
        <v>4</v>
      </c>
      <c r="X56" s="98"/>
    </row>
    <row r="57" spans="2:24" ht="16.5" thickBot="1">
      <c r="B57" s="95">
        <v>9</v>
      </c>
      <c r="C57" s="58" t="s">
        <v>291</v>
      </c>
      <c r="D57" s="50" t="s">
        <v>21</v>
      </c>
      <c r="E57" s="50">
        <v>3</v>
      </c>
      <c r="F57" s="50">
        <v>20</v>
      </c>
      <c r="G57" s="56"/>
      <c r="H57" s="97"/>
      <c r="I57" s="56"/>
      <c r="J57" s="56"/>
      <c r="K57" s="56">
        <v>20</v>
      </c>
      <c r="L57" s="57"/>
      <c r="M57" s="56" t="s">
        <v>56</v>
      </c>
      <c r="N57" s="56"/>
      <c r="O57" s="57"/>
      <c r="P57" s="56">
        <v>3</v>
      </c>
      <c r="Q57" s="56"/>
      <c r="R57" s="99"/>
      <c r="S57" s="56"/>
      <c r="T57" s="56">
        <v>20</v>
      </c>
      <c r="U57" s="56"/>
      <c r="V57" s="57"/>
      <c r="W57" s="56">
        <v>3</v>
      </c>
      <c r="X57" s="100"/>
    </row>
    <row r="58" spans="2:24" ht="16.5" thickBot="1">
      <c r="B58" s="95">
        <v>10</v>
      </c>
      <c r="C58" s="58" t="s">
        <v>292</v>
      </c>
      <c r="D58" s="50" t="s">
        <v>21</v>
      </c>
      <c r="E58" s="50">
        <v>4</v>
      </c>
      <c r="F58" s="50">
        <v>20</v>
      </c>
      <c r="G58" s="56"/>
      <c r="H58" s="97"/>
      <c r="I58" s="56"/>
      <c r="J58" s="56"/>
      <c r="K58" s="56">
        <v>20</v>
      </c>
      <c r="L58" s="57"/>
      <c r="M58" s="56" t="s">
        <v>56</v>
      </c>
      <c r="N58" s="56"/>
      <c r="O58" s="57"/>
      <c r="P58" s="56">
        <v>3</v>
      </c>
      <c r="Q58" s="56"/>
      <c r="R58" s="99"/>
      <c r="S58" s="56"/>
      <c r="T58" s="56"/>
      <c r="U58" s="56"/>
      <c r="V58" s="57">
        <v>20</v>
      </c>
      <c r="W58" s="56"/>
      <c r="X58" s="100">
        <v>3</v>
      </c>
    </row>
    <row r="59" spans="2:24" ht="16.5" thickBot="1">
      <c r="B59" s="95">
        <v>11</v>
      </c>
      <c r="C59" s="58" t="s">
        <v>293</v>
      </c>
      <c r="D59" s="50" t="s">
        <v>20</v>
      </c>
      <c r="E59" s="50">
        <v>4</v>
      </c>
      <c r="F59" s="50">
        <v>20</v>
      </c>
      <c r="G59" s="56">
        <v>20</v>
      </c>
      <c r="H59" s="56"/>
      <c r="I59" s="56"/>
      <c r="J59" s="56"/>
      <c r="K59" s="56"/>
      <c r="L59" s="57"/>
      <c r="M59" s="56"/>
      <c r="N59" s="56" t="s">
        <v>56</v>
      </c>
      <c r="O59" s="57"/>
      <c r="P59" s="56"/>
      <c r="Q59" s="56">
        <v>3</v>
      </c>
      <c r="R59" s="99"/>
      <c r="S59" s="56"/>
      <c r="T59" s="56"/>
      <c r="U59" s="56">
        <v>20</v>
      </c>
      <c r="V59" s="57"/>
      <c r="W59" s="56"/>
      <c r="X59" s="100">
        <v>3</v>
      </c>
    </row>
    <row r="60" spans="2:24" ht="19.5" thickBot="1">
      <c r="B60" s="95">
        <v>12</v>
      </c>
      <c r="C60" s="58" t="s">
        <v>306</v>
      </c>
      <c r="D60" s="50" t="s">
        <v>21</v>
      </c>
      <c r="E60" s="50">
        <v>4</v>
      </c>
      <c r="F60" s="50">
        <v>40</v>
      </c>
      <c r="G60" s="56"/>
      <c r="H60" s="97"/>
      <c r="I60" s="56"/>
      <c r="J60" s="56"/>
      <c r="K60" s="56">
        <v>40</v>
      </c>
      <c r="L60" s="57"/>
      <c r="M60" s="56"/>
      <c r="N60" s="56" t="s">
        <v>56</v>
      </c>
      <c r="O60" s="57"/>
      <c r="P60" s="56"/>
      <c r="Q60" s="56">
        <v>4</v>
      </c>
      <c r="R60" s="99"/>
      <c r="S60" s="56"/>
      <c r="T60" s="56"/>
      <c r="U60" s="56"/>
      <c r="V60" s="57">
        <v>40</v>
      </c>
      <c r="W60" s="56"/>
      <c r="X60" s="117">
        <v>4</v>
      </c>
    </row>
    <row r="61" spans="2:24" ht="19.5" thickBot="1">
      <c r="B61" s="95">
        <v>13</v>
      </c>
      <c r="C61" s="58" t="s">
        <v>305</v>
      </c>
      <c r="D61" s="50" t="s">
        <v>21</v>
      </c>
      <c r="E61" s="50">
        <v>4</v>
      </c>
      <c r="F61" s="50">
        <v>30</v>
      </c>
      <c r="G61" s="56"/>
      <c r="H61" s="56"/>
      <c r="I61" s="56"/>
      <c r="J61" s="56"/>
      <c r="K61" s="102">
        <v>30</v>
      </c>
      <c r="L61" s="57"/>
      <c r="M61" s="56"/>
      <c r="N61" s="56" t="s">
        <v>56</v>
      </c>
      <c r="O61" s="57"/>
      <c r="P61" s="56"/>
      <c r="Q61" s="56">
        <v>4</v>
      </c>
      <c r="R61" s="57"/>
      <c r="S61" s="56"/>
      <c r="T61" s="56"/>
      <c r="U61" s="56"/>
      <c r="V61" s="57">
        <v>30</v>
      </c>
      <c r="W61" s="56"/>
      <c r="X61" s="117">
        <v>4</v>
      </c>
    </row>
    <row r="62" spans="2:24" ht="16.5" thickBot="1">
      <c r="B62" s="95">
        <v>14</v>
      </c>
      <c r="C62" s="58" t="s">
        <v>45</v>
      </c>
      <c r="D62" s="50" t="s">
        <v>21</v>
      </c>
      <c r="E62" s="50">
        <v>4</v>
      </c>
      <c r="F62" s="50">
        <v>90</v>
      </c>
      <c r="G62" s="56"/>
      <c r="H62" s="56"/>
      <c r="I62" s="56"/>
      <c r="J62" s="56"/>
      <c r="K62" s="102"/>
      <c r="L62" s="57">
        <v>90</v>
      </c>
      <c r="M62" s="56"/>
      <c r="N62" s="56" t="s">
        <v>56</v>
      </c>
      <c r="O62" s="57"/>
      <c r="P62" s="56"/>
      <c r="Q62" s="56">
        <v>8</v>
      </c>
      <c r="R62" s="57"/>
      <c r="S62" s="56"/>
      <c r="T62" s="56"/>
      <c r="U62" s="56"/>
      <c r="V62" s="57">
        <v>90</v>
      </c>
      <c r="W62" s="56"/>
      <c r="X62" s="100">
        <v>8</v>
      </c>
    </row>
    <row r="63" spans="2:24" ht="16.5" thickBot="1">
      <c r="B63" s="95">
        <v>15</v>
      </c>
      <c r="C63" s="58" t="s">
        <v>294</v>
      </c>
      <c r="D63" s="50" t="s">
        <v>55</v>
      </c>
      <c r="E63" s="50">
        <v>4</v>
      </c>
      <c r="F63" s="50">
        <v>20</v>
      </c>
      <c r="G63" s="56">
        <v>10</v>
      </c>
      <c r="H63" s="56"/>
      <c r="I63" s="56"/>
      <c r="J63" s="56"/>
      <c r="K63" s="102">
        <v>10</v>
      </c>
      <c r="L63" s="57"/>
      <c r="M63" s="56"/>
      <c r="N63" s="56" t="s">
        <v>56</v>
      </c>
      <c r="O63" s="57"/>
      <c r="P63" s="56"/>
      <c r="Q63" s="56">
        <v>3</v>
      </c>
      <c r="R63" s="57"/>
      <c r="S63" s="56"/>
      <c r="T63" s="56"/>
      <c r="U63" s="56">
        <v>10</v>
      </c>
      <c r="V63" s="57">
        <v>10</v>
      </c>
      <c r="W63" s="56"/>
      <c r="X63" s="100">
        <v>3</v>
      </c>
    </row>
    <row r="64" spans="2:24" ht="16.5" thickBot="1">
      <c r="B64" s="95">
        <v>16</v>
      </c>
      <c r="C64" s="58" t="s">
        <v>295</v>
      </c>
      <c r="D64" s="50" t="s">
        <v>21</v>
      </c>
      <c r="E64" s="50">
        <v>4</v>
      </c>
      <c r="F64" s="50">
        <v>20</v>
      </c>
      <c r="G64" s="56">
        <v>20</v>
      </c>
      <c r="H64" s="56"/>
      <c r="I64" s="56"/>
      <c r="J64" s="56"/>
      <c r="K64" s="102"/>
      <c r="L64" s="57"/>
      <c r="M64" s="56"/>
      <c r="N64" s="56" t="s">
        <v>56</v>
      </c>
      <c r="O64" s="57"/>
      <c r="P64" s="56"/>
      <c r="Q64" s="56">
        <v>3</v>
      </c>
      <c r="R64" s="57"/>
      <c r="S64" s="56"/>
      <c r="T64" s="56"/>
      <c r="U64" s="56">
        <v>20</v>
      </c>
      <c r="V64" s="57"/>
      <c r="W64" s="56"/>
      <c r="X64" s="100">
        <v>3</v>
      </c>
    </row>
    <row r="65" spans="2:24" ht="16.5" thickBot="1">
      <c r="B65" s="1058" t="s">
        <v>22</v>
      </c>
      <c r="C65" s="1059"/>
      <c r="D65" s="1059"/>
      <c r="E65" s="1060"/>
      <c r="F65" s="1038">
        <v>470</v>
      </c>
      <c r="G65" s="104">
        <f>SUM(G49:G64)</f>
        <v>130</v>
      </c>
      <c r="H65" s="104">
        <f t="shared" ref="H65:L65" si="3">SUM(H49:H64)</f>
        <v>20</v>
      </c>
      <c r="I65" s="104">
        <f t="shared" si="3"/>
        <v>0</v>
      </c>
      <c r="J65" s="104">
        <f t="shared" si="3"/>
        <v>0</v>
      </c>
      <c r="K65" s="104">
        <f t="shared" si="3"/>
        <v>230</v>
      </c>
      <c r="L65" s="104">
        <f t="shared" si="3"/>
        <v>90</v>
      </c>
      <c r="M65" s="1038"/>
      <c r="N65" s="1038"/>
      <c r="O65" s="1038"/>
      <c r="P65" s="1038">
        <v>13</v>
      </c>
      <c r="Q65" s="1038">
        <v>44</v>
      </c>
      <c r="R65" s="1038">
        <v>3</v>
      </c>
      <c r="S65" s="104">
        <v>80</v>
      </c>
      <c r="T65" s="104">
        <v>120</v>
      </c>
      <c r="U65" s="104">
        <v>50</v>
      </c>
      <c r="V65" s="104">
        <v>220</v>
      </c>
      <c r="W65" s="104">
        <v>30</v>
      </c>
      <c r="X65" s="104">
        <v>30</v>
      </c>
    </row>
    <row r="66" spans="2:24" ht="16.5" thickBot="1">
      <c r="B66" s="1040" t="s">
        <v>35</v>
      </c>
      <c r="C66" s="1041"/>
      <c r="D66" s="1041"/>
      <c r="E66" s="1042"/>
      <c r="F66" s="1061"/>
      <c r="G66" s="1043">
        <v>470</v>
      </c>
      <c r="H66" s="1044"/>
      <c r="I66" s="1044"/>
      <c r="J66" s="1044"/>
      <c r="K66" s="1044"/>
      <c r="L66" s="1045"/>
      <c r="M66" s="1061"/>
      <c r="N66" s="1061"/>
      <c r="O66" s="1061"/>
      <c r="P66" s="1039"/>
      <c r="Q66" s="1039"/>
      <c r="R66" s="1039"/>
      <c r="S66" s="1049">
        <v>200</v>
      </c>
      <c r="T66" s="1050"/>
      <c r="U66" s="1049">
        <v>270</v>
      </c>
      <c r="V66" s="1050"/>
      <c r="W66" s="1043" t="s">
        <v>23</v>
      </c>
      <c r="X66" s="1051"/>
    </row>
    <row r="67" spans="2:24" ht="16.5" thickBot="1">
      <c r="B67" s="1052"/>
      <c r="C67" s="1053"/>
      <c r="D67" s="1053"/>
      <c r="E67" s="1054"/>
      <c r="F67" s="1039"/>
      <c r="G67" s="1046"/>
      <c r="H67" s="1047"/>
      <c r="I67" s="1047"/>
      <c r="J67" s="1047"/>
      <c r="K67" s="1047"/>
      <c r="L67" s="1048"/>
      <c r="M67" s="1039"/>
      <c r="N67" s="1039"/>
      <c r="O67" s="1039"/>
      <c r="P67" s="1049">
        <v>60</v>
      </c>
      <c r="Q67" s="1055"/>
      <c r="R67" s="1050"/>
      <c r="S67" s="1049">
        <v>470</v>
      </c>
      <c r="T67" s="1055"/>
      <c r="U67" s="1055"/>
      <c r="V67" s="1050"/>
      <c r="W67" s="1056">
        <v>60</v>
      </c>
      <c r="X67" s="1057"/>
    </row>
    <row r="68" spans="2:24" ht="152.44999999999999" customHeight="1"/>
    <row r="70" spans="2:24" ht="15.75">
      <c r="C70" s="91" t="s">
        <v>24</v>
      </c>
    </row>
    <row r="71" spans="2:24" ht="15.75">
      <c r="C71" s="91" t="s">
        <v>25</v>
      </c>
    </row>
    <row r="72" spans="2:24" ht="18" customHeight="1">
      <c r="C72" s="91" t="s">
        <v>26</v>
      </c>
      <c r="D72" s="1076" t="s">
        <v>318</v>
      </c>
      <c r="E72" s="1076"/>
      <c r="F72" s="1076"/>
      <c r="G72" s="1076"/>
      <c r="H72" s="1076"/>
      <c r="I72" s="1076"/>
      <c r="J72" s="1076"/>
      <c r="K72" s="1076"/>
      <c r="L72" s="1076"/>
      <c r="M72" s="1076"/>
      <c r="N72" s="1076"/>
      <c r="O72" s="1076"/>
      <c r="P72" s="1076"/>
      <c r="Q72" s="1076"/>
      <c r="R72" s="1076"/>
      <c r="S72" s="1076"/>
      <c r="T72" s="1076"/>
      <c r="U72" s="1076"/>
      <c r="V72" s="1076"/>
      <c r="W72" s="1076"/>
      <c r="X72" s="1076"/>
    </row>
    <row r="73" spans="2:24" ht="18.600000000000001" customHeight="1" thickBot="1">
      <c r="C73" s="103" t="s">
        <v>269</v>
      </c>
      <c r="D73" s="1076" t="s">
        <v>421</v>
      </c>
      <c r="E73" s="1076"/>
      <c r="F73" s="1076"/>
      <c r="G73" s="1076"/>
      <c r="H73" s="1076"/>
      <c r="I73" s="1076"/>
      <c r="J73" s="1076"/>
      <c r="K73" s="1076"/>
      <c r="L73" s="1076"/>
      <c r="M73" s="1076"/>
      <c r="N73" s="1076"/>
      <c r="O73" s="1076"/>
      <c r="P73" s="1076"/>
      <c r="Q73" s="1076"/>
      <c r="R73" s="1076"/>
      <c r="S73" s="1076"/>
      <c r="T73" s="1076"/>
      <c r="U73" s="1076"/>
      <c r="V73" s="1076"/>
      <c r="W73" s="1076"/>
      <c r="X73" s="1076"/>
    </row>
    <row r="74" spans="2:24">
      <c r="B74" s="1062" t="s">
        <v>94</v>
      </c>
      <c r="C74" s="1062" t="s">
        <v>95</v>
      </c>
      <c r="D74" s="1078" t="s">
        <v>28</v>
      </c>
      <c r="E74" s="1079"/>
      <c r="F74" s="1043" t="s">
        <v>93</v>
      </c>
      <c r="G74" s="1084"/>
      <c r="H74" s="1084"/>
      <c r="I74" s="1084"/>
      <c r="J74" s="1084"/>
      <c r="K74" s="1084"/>
      <c r="L74" s="1084"/>
      <c r="M74" s="1084"/>
      <c r="N74" s="1084"/>
      <c r="O74" s="1051"/>
      <c r="P74" s="1043" t="s">
        <v>92</v>
      </c>
      <c r="Q74" s="1089"/>
      <c r="R74" s="1090"/>
      <c r="S74" s="1043" t="s">
        <v>0</v>
      </c>
      <c r="T74" s="1084"/>
      <c r="U74" s="1084"/>
      <c r="V74" s="1051"/>
      <c r="W74" s="1043" t="s">
        <v>1</v>
      </c>
      <c r="X74" s="1051"/>
    </row>
    <row r="75" spans="2:24">
      <c r="B75" s="1063"/>
      <c r="C75" s="1063"/>
      <c r="D75" s="1080"/>
      <c r="E75" s="1081"/>
      <c r="F75" s="1085"/>
      <c r="G75" s="1086"/>
      <c r="H75" s="1086"/>
      <c r="I75" s="1086"/>
      <c r="J75" s="1086"/>
      <c r="K75" s="1086"/>
      <c r="L75" s="1086"/>
      <c r="M75" s="1086"/>
      <c r="N75" s="1086"/>
      <c r="O75" s="1087"/>
      <c r="P75" s="1091"/>
      <c r="Q75" s="1092"/>
      <c r="R75" s="1093"/>
      <c r="S75" s="1085"/>
      <c r="T75" s="1086"/>
      <c r="U75" s="1086"/>
      <c r="V75" s="1087"/>
      <c r="W75" s="1085"/>
      <c r="X75" s="1087"/>
    </row>
    <row r="76" spans="2:24" ht="15.75" thickBot="1">
      <c r="B76" s="1063"/>
      <c r="C76" s="1063"/>
      <c r="D76" s="1082"/>
      <c r="E76" s="1083"/>
      <c r="F76" s="1056"/>
      <c r="G76" s="1088"/>
      <c r="H76" s="1088"/>
      <c r="I76" s="1088"/>
      <c r="J76" s="1088"/>
      <c r="K76" s="1088"/>
      <c r="L76" s="1088"/>
      <c r="M76" s="1088"/>
      <c r="N76" s="1088"/>
      <c r="O76" s="1057"/>
      <c r="P76" s="1094"/>
      <c r="Q76" s="1095"/>
      <c r="R76" s="1096"/>
      <c r="S76" s="1056"/>
      <c r="T76" s="1088"/>
      <c r="U76" s="1088"/>
      <c r="V76" s="1057"/>
      <c r="W76" s="1056"/>
      <c r="X76" s="1057"/>
    </row>
    <row r="77" spans="2:24" ht="16.5" thickBot="1">
      <c r="B77" s="1063"/>
      <c r="C77" s="1063"/>
      <c r="D77" s="1077" t="s">
        <v>16</v>
      </c>
      <c r="E77" s="1077" t="s">
        <v>17</v>
      </c>
      <c r="F77" s="1073" t="s">
        <v>2</v>
      </c>
      <c r="G77" s="1049" t="s">
        <v>90</v>
      </c>
      <c r="H77" s="1055"/>
      <c r="I77" s="1055"/>
      <c r="J77" s="1055"/>
      <c r="K77" s="1055"/>
      <c r="L77" s="1050"/>
      <c r="M77" s="1049" t="s">
        <v>91</v>
      </c>
      <c r="N77" s="1055"/>
      <c r="O77" s="1050"/>
      <c r="P77" s="1073" t="s">
        <v>3</v>
      </c>
      <c r="Q77" s="1073" t="s">
        <v>4</v>
      </c>
      <c r="R77" s="1073" t="s">
        <v>5</v>
      </c>
      <c r="S77" s="1071" t="s">
        <v>44</v>
      </c>
      <c r="T77" s="1097"/>
      <c r="U77" s="1097"/>
      <c r="V77" s="1072"/>
      <c r="W77" s="1071" t="s">
        <v>44</v>
      </c>
      <c r="X77" s="1072"/>
    </row>
    <row r="78" spans="2:24" ht="15.75" customHeight="1" thickBot="1">
      <c r="B78" s="1063"/>
      <c r="C78" s="1063"/>
      <c r="D78" s="1077"/>
      <c r="E78" s="1077"/>
      <c r="F78" s="1074"/>
      <c r="G78" s="1073" t="s">
        <v>7</v>
      </c>
      <c r="H78" s="1073" t="s">
        <v>8</v>
      </c>
      <c r="I78" s="1073" t="s">
        <v>9</v>
      </c>
      <c r="J78" s="1073" t="s">
        <v>10</v>
      </c>
      <c r="K78" s="1073" t="s">
        <v>11</v>
      </c>
      <c r="L78" s="1073" t="s">
        <v>12</v>
      </c>
      <c r="M78" s="1073" t="s">
        <v>3</v>
      </c>
      <c r="N78" s="1073" t="s">
        <v>4</v>
      </c>
      <c r="O78" s="1073" t="s">
        <v>5</v>
      </c>
      <c r="P78" s="1074"/>
      <c r="Q78" s="1074"/>
      <c r="R78" s="1074"/>
      <c r="S78" s="1098" t="s">
        <v>42</v>
      </c>
      <c r="T78" s="1099"/>
      <c r="U78" s="1098" t="s">
        <v>43</v>
      </c>
      <c r="V78" s="1099"/>
      <c r="W78" s="1065" t="s">
        <v>176</v>
      </c>
      <c r="X78" s="1066"/>
    </row>
    <row r="79" spans="2:24" ht="15.75" thickBot="1">
      <c r="B79" s="1063"/>
      <c r="C79" s="1063"/>
      <c r="D79" s="1077"/>
      <c r="E79" s="1077"/>
      <c r="F79" s="1074"/>
      <c r="G79" s="1074"/>
      <c r="H79" s="1074"/>
      <c r="I79" s="1074"/>
      <c r="J79" s="1074"/>
      <c r="K79" s="1074"/>
      <c r="L79" s="1074"/>
      <c r="M79" s="1074"/>
      <c r="N79" s="1074"/>
      <c r="O79" s="1074"/>
      <c r="P79" s="1074"/>
      <c r="Q79" s="1074"/>
      <c r="R79" s="1074"/>
      <c r="S79" s="1100"/>
      <c r="T79" s="1101"/>
      <c r="U79" s="1100"/>
      <c r="V79" s="1101"/>
      <c r="W79" s="1067"/>
      <c r="X79" s="1068"/>
    </row>
    <row r="80" spans="2:24" ht="15.75" thickBot="1">
      <c r="B80" s="1063"/>
      <c r="C80" s="1063"/>
      <c r="D80" s="1077"/>
      <c r="E80" s="1077"/>
      <c r="F80" s="1074"/>
      <c r="G80" s="1074"/>
      <c r="H80" s="1074"/>
      <c r="I80" s="1074"/>
      <c r="J80" s="1074"/>
      <c r="K80" s="1074"/>
      <c r="L80" s="1074"/>
      <c r="M80" s="1074"/>
      <c r="N80" s="1074"/>
      <c r="O80" s="1074"/>
      <c r="P80" s="1074"/>
      <c r="Q80" s="1074"/>
      <c r="R80" s="1074"/>
      <c r="S80" s="1100"/>
      <c r="T80" s="1101"/>
      <c r="U80" s="1100"/>
      <c r="V80" s="1101"/>
      <c r="W80" s="1067"/>
      <c r="X80" s="1068"/>
    </row>
    <row r="81" spans="2:24" ht="15.75" thickBot="1">
      <c r="B81" s="1063"/>
      <c r="C81" s="1063"/>
      <c r="D81" s="1077"/>
      <c r="E81" s="1077"/>
      <c r="F81" s="1074"/>
      <c r="G81" s="1074"/>
      <c r="H81" s="1074"/>
      <c r="I81" s="1074"/>
      <c r="J81" s="1074"/>
      <c r="K81" s="1074"/>
      <c r="L81" s="1074"/>
      <c r="M81" s="1074"/>
      <c r="N81" s="1074"/>
      <c r="O81" s="1074"/>
      <c r="P81" s="1074"/>
      <c r="Q81" s="1074"/>
      <c r="R81" s="1074"/>
      <c r="S81" s="1102"/>
      <c r="T81" s="1103"/>
      <c r="U81" s="1102"/>
      <c r="V81" s="1103"/>
      <c r="W81" s="1069"/>
      <c r="X81" s="1070"/>
    </row>
    <row r="82" spans="2:24" ht="16.5" thickBot="1">
      <c r="B82" s="1064"/>
      <c r="C82" s="1064"/>
      <c r="D82" s="1077"/>
      <c r="E82" s="1077"/>
      <c r="F82" s="1075"/>
      <c r="G82" s="1075"/>
      <c r="H82" s="1075"/>
      <c r="I82" s="1075"/>
      <c r="J82" s="1075"/>
      <c r="K82" s="1075"/>
      <c r="L82" s="1075"/>
      <c r="M82" s="1075"/>
      <c r="N82" s="1075"/>
      <c r="O82" s="1075"/>
      <c r="P82" s="1075"/>
      <c r="Q82" s="1075"/>
      <c r="R82" s="1075"/>
      <c r="S82" s="94" t="s">
        <v>18</v>
      </c>
      <c r="T82" s="94" t="s">
        <v>19</v>
      </c>
      <c r="U82" s="94" t="s">
        <v>18</v>
      </c>
      <c r="V82" s="94" t="s">
        <v>19</v>
      </c>
      <c r="W82" s="94" t="s">
        <v>103</v>
      </c>
      <c r="X82" s="94" t="s">
        <v>104</v>
      </c>
    </row>
    <row r="83" spans="2:24" ht="16.5" thickBot="1">
      <c r="B83" s="95">
        <v>1</v>
      </c>
      <c r="C83" s="58" t="s">
        <v>40</v>
      </c>
      <c r="D83" s="50" t="s">
        <v>21</v>
      </c>
      <c r="E83" s="96" t="s">
        <v>244</v>
      </c>
      <c r="F83" s="50">
        <v>30</v>
      </c>
      <c r="G83" s="56"/>
      <c r="H83" s="97"/>
      <c r="I83" s="56"/>
      <c r="J83" s="56"/>
      <c r="K83" s="56">
        <v>30</v>
      </c>
      <c r="L83" s="57"/>
      <c r="M83" s="56" t="s">
        <v>56</v>
      </c>
      <c r="N83" s="56"/>
      <c r="O83" s="57"/>
      <c r="P83" s="56">
        <v>6</v>
      </c>
      <c r="Q83" s="56"/>
      <c r="R83" s="57"/>
      <c r="S83" s="56"/>
      <c r="T83" s="56">
        <v>30</v>
      </c>
      <c r="U83" s="56"/>
      <c r="V83" s="57"/>
      <c r="W83" s="56">
        <v>6</v>
      </c>
      <c r="X83" s="57"/>
    </row>
    <row r="84" spans="2:24" ht="16.5" thickBot="1">
      <c r="B84" s="95">
        <v>2</v>
      </c>
      <c r="C84" s="58" t="s">
        <v>41</v>
      </c>
      <c r="D84" s="50" t="s">
        <v>21</v>
      </c>
      <c r="E84" s="50">
        <v>5.6</v>
      </c>
      <c r="F84" s="50">
        <v>40</v>
      </c>
      <c r="G84" s="56"/>
      <c r="H84" s="56"/>
      <c r="I84" s="56"/>
      <c r="J84" s="56">
        <v>40</v>
      </c>
      <c r="K84" s="56"/>
      <c r="L84" s="57"/>
      <c r="M84" s="56"/>
      <c r="N84" s="56" t="s">
        <v>56</v>
      </c>
      <c r="O84" s="57"/>
      <c r="P84" s="56"/>
      <c r="Q84" s="56">
        <v>15</v>
      </c>
      <c r="R84" s="57"/>
      <c r="S84" s="56"/>
      <c r="T84" s="56">
        <v>20</v>
      </c>
      <c r="U84" s="56"/>
      <c r="V84" s="57">
        <v>20</v>
      </c>
      <c r="W84" s="56">
        <v>6</v>
      </c>
      <c r="X84" s="57">
        <v>9</v>
      </c>
    </row>
    <row r="85" spans="2:24" ht="16.5" thickBot="1">
      <c r="B85" s="95">
        <v>3</v>
      </c>
      <c r="C85" s="58" t="s">
        <v>296</v>
      </c>
      <c r="D85" s="50" t="s">
        <v>21</v>
      </c>
      <c r="E85" s="50">
        <v>5</v>
      </c>
      <c r="F85" s="50">
        <v>30</v>
      </c>
      <c r="G85" s="56">
        <v>20</v>
      </c>
      <c r="H85" s="56"/>
      <c r="I85" s="56"/>
      <c r="J85" s="56"/>
      <c r="K85" s="56">
        <v>10</v>
      </c>
      <c r="L85" s="90"/>
      <c r="M85" s="56" t="s">
        <v>56</v>
      </c>
      <c r="N85" s="56"/>
      <c r="O85" s="57"/>
      <c r="P85" s="56">
        <v>3</v>
      </c>
      <c r="Q85" s="56"/>
      <c r="R85" s="57"/>
      <c r="S85" s="56">
        <v>20</v>
      </c>
      <c r="T85" s="56">
        <v>10</v>
      </c>
      <c r="U85" s="56"/>
      <c r="V85" s="57"/>
      <c r="W85" s="56">
        <v>3</v>
      </c>
      <c r="X85" s="57"/>
    </row>
    <row r="86" spans="2:24" ht="16.5" thickBot="1">
      <c r="B86" s="95">
        <v>4</v>
      </c>
      <c r="C86" s="58" t="s">
        <v>297</v>
      </c>
      <c r="D86" s="50" t="s">
        <v>21</v>
      </c>
      <c r="E86" s="50">
        <v>5</v>
      </c>
      <c r="F86" s="50">
        <v>20</v>
      </c>
      <c r="G86" s="56"/>
      <c r="H86" s="56"/>
      <c r="I86" s="56"/>
      <c r="J86" s="56"/>
      <c r="K86" s="56">
        <v>20</v>
      </c>
      <c r="L86" s="90"/>
      <c r="M86" s="56"/>
      <c r="N86" s="56" t="s">
        <v>56</v>
      </c>
      <c r="O86" s="57"/>
      <c r="P86" s="56"/>
      <c r="Q86" s="56">
        <v>3</v>
      </c>
      <c r="R86" s="57"/>
      <c r="S86" s="56"/>
      <c r="T86" s="56">
        <v>20</v>
      </c>
      <c r="U86" s="56"/>
      <c r="V86" s="57"/>
      <c r="W86" s="56">
        <v>3</v>
      </c>
      <c r="X86" s="57"/>
    </row>
    <row r="87" spans="2:24" ht="16.5" thickBot="1">
      <c r="B87" s="95">
        <v>5</v>
      </c>
      <c r="C87" s="58" t="s">
        <v>298</v>
      </c>
      <c r="D87" s="50" t="s">
        <v>21</v>
      </c>
      <c r="E87" s="50">
        <v>5</v>
      </c>
      <c r="F87" s="50">
        <v>30</v>
      </c>
      <c r="G87" s="56">
        <v>10</v>
      </c>
      <c r="H87" s="56">
        <v>20</v>
      </c>
      <c r="I87" s="56"/>
      <c r="J87" s="56"/>
      <c r="K87" s="56"/>
      <c r="L87" s="90"/>
      <c r="M87" s="56"/>
      <c r="N87" s="56" t="s">
        <v>56</v>
      </c>
      <c r="O87" s="57"/>
      <c r="P87" s="56"/>
      <c r="Q87" s="56">
        <v>4</v>
      </c>
      <c r="R87" s="57"/>
      <c r="S87" s="56">
        <v>10</v>
      </c>
      <c r="T87" s="56">
        <v>20</v>
      </c>
      <c r="U87" s="56"/>
      <c r="V87" s="57"/>
      <c r="W87" s="56">
        <v>4</v>
      </c>
      <c r="X87" s="57"/>
    </row>
    <row r="88" spans="2:24" ht="16.5" thickBot="1">
      <c r="B88" s="95">
        <v>6</v>
      </c>
      <c r="C88" s="58" t="s">
        <v>299</v>
      </c>
      <c r="D88" s="50" t="s">
        <v>55</v>
      </c>
      <c r="E88" s="50">
        <v>5</v>
      </c>
      <c r="F88" s="50">
        <v>30</v>
      </c>
      <c r="G88" s="56">
        <v>20</v>
      </c>
      <c r="H88" s="56"/>
      <c r="I88" s="56"/>
      <c r="J88" s="56"/>
      <c r="K88" s="56">
        <v>10</v>
      </c>
      <c r="L88" s="90"/>
      <c r="M88" s="56"/>
      <c r="N88" s="56" t="s">
        <v>56</v>
      </c>
      <c r="O88" s="57"/>
      <c r="P88" s="56"/>
      <c r="Q88" s="56">
        <v>4</v>
      </c>
      <c r="R88" s="57"/>
      <c r="S88" s="56">
        <v>20</v>
      </c>
      <c r="T88" s="56">
        <v>10</v>
      </c>
      <c r="U88" s="56"/>
      <c r="V88" s="57"/>
      <c r="W88" s="56">
        <v>4</v>
      </c>
      <c r="X88" s="57"/>
    </row>
    <row r="89" spans="2:24" ht="16.5" thickBot="1">
      <c r="B89" s="95">
        <v>7</v>
      </c>
      <c r="C89" s="58" t="s">
        <v>300</v>
      </c>
      <c r="D89" s="50" t="s">
        <v>21</v>
      </c>
      <c r="E89" s="50">
        <v>5</v>
      </c>
      <c r="F89" s="50">
        <v>30</v>
      </c>
      <c r="G89" s="56">
        <v>10</v>
      </c>
      <c r="H89" s="56">
        <v>20</v>
      </c>
      <c r="I89" s="56"/>
      <c r="J89" s="56"/>
      <c r="K89" s="56"/>
      <c r="L89" s="90"/>
      <c r="M89" s="56"/>
      <c r="N89" s="56" t="s">
        <v>56</v>
      </c>
      <c r="O89" s="57"/>
      <c r="P89" s="56"/>
      <c r="Q89" s="56">
        <v>4</v>
      </c>
      <c r="R89" s="57"/>
      <c r="S89" s="56">
        <v>10</v>
      </c>
      <c r="T89" s="56">
        <v>20</v>
      </c>
      <c r="U89" s="56"/>
      <c r="V89" s="57"/>
      <c r="W89" s="56">
        <v>4</v>
      </c>
      <c r="X89" s="57"/>
    </row>
    <row r="90" spans="2:24" ht="41.45" customHeight="1" thickBot="1">
      <c r="B90" s="95">
        <v>8</v>
      </c>
      <c r="C90" s="58" t="s">
        <v>431</v>
      </c>
      <c r="D90" s="50" t="s">
        <v>21</v>
      </c>
      <c r="E90" s="50">
        <v>6</v>
      </c>
      <c r="F90" s="50">
        <v>40</v>
      </c>
      <c r="G90" s="56"/>
      <c r="H90" s="56"/>
      <c r="I90" s="56"/>
      <c r="J90" s="56"/>
      <c r="K90" s="56">
        <v>40</v>
      </c>
      <c r="L90" s="57"/>
      <c r="M90" s="56"/>
      <c r="N90" s="56" t="s">
        <v>56</v>
      </c>
      <c r="O90" s="57"/>
      <c r="P90" s="56"/>
      <c r="Q90" s="56">
        <v>4</v>
      </c>
      <c r="R90" s="57"/>
      <c r="S90" s="56"/>
      <c r="T90" s="56"/>
      <c r="U90" s="56"/>
      <c r="V90" s="57">
        <v>40</v>
      </c>
      <c r="W90" s="56"/>
      <c r="X90" s="57">
        <v>4</v>
      </c>
    </row>
    <row r="91" spans="2:24" ht="16.5" thickBot="1">
      <c r="B91" s="95">
        <v>9</v>
      </c>
      <c r="C91" s="58" t="s">
        <v>301</v>
      </c>
      <c r="D91" s="50" t="s">
        <v>21</v>
      </c>
      <c r="E91" s="50">
        <v>6</v>
      </c>
      <c r="F91" s="50">
        <v>20</v>
      </c>
      <c r="G91" s="56"/>
      <c r="H91" s="56"/>
      <c r="I91" s="56"/>
      <c r="J91" s="56"/>
      <c r="K91" s="56">
        <v>20</v>
      </c>
      <c r="L91" s="57"/>
      <c r="M91" s="56"/>
      <c r="N91" s="56" t="s">
        <v>56</v>
      </c>
      <c r="O91" s="57"/>
      <c r="P91" s="56"/>
      <c r="Q91" s="56">
        <v>4</v>
      </c>
      <c r="R91" s="57"/>
      <c r="S91" s="56"/>
      <c r="T91" s="56"/>
      <c r="U91" s="56"/>
      <c r="V91" s="57">
        <v>20</v>
      </c>
      <c r="W91" s="56"/>
      <c r="X91" s="57">
        <v>4</v>
      </c>
    </row>
    <row r="92" spans="2:24" ht="19.5" thickBot="1">
      <c r="B92" s="95">
        <v>10</v>
      </c>
      <c r="C92" s="58" t="s">
        <v>420</v>
      </c>
      <c r="D92" s="50" t="s">
        <v>21</v>
      </c>
      <c r="E92" s="50">
        <v>6</v>
      </c>
      <c r="F92" s="50">
        <v>40</v>
      </c>
      <c r="G92" s="56"/>
      <c r="H92" s="56"/>
      <c r="I92" s="56"/>
      <c r="J92" s="56"/>
      <c r="K92" s="56">
        <v>40</v>
      </c>
      <c r="L92" s="57"/>
      <c r="M92" s="56"/>
      <c r="N92" s="56" t="s">
        <v>56</v>
      </c>
      <c r="O92" s="57"/>
      <c r="P92" s="56"/>
      <c r="Q92" s="56">
        <v>4</v>
      </c>
      <c r="R92" s="57"/>
      <c r="S92" s="56"/>
      <c r="T92" s="56"/>
      <c r="U92" s="56"/>
      <c r="V92" s="57">
        <v>40</v>
      </c>
      <c r="W92" s="56"/>
      <c r="X92" s="57">
        <v>4</v>
      </c>
    </row>
    <row r="93" spans="2:24" ht="16.5" thickBot="1">
      <c r="B93" s="95">
        <v>11</v>
      </c>
      <c r="C93" s="58" t="s">
        <v>302</v>
      </c>
      <c r="D93" s="50" t="s">
        <v>21</v>
      </c>
      <c r="E93" s="50">
        <v>6</v>
      </c>
      <c r="F93" s="50">
        <v>20</v>
      </c>
      <c r="G93" s="56">
        <v>20</v>
      </c>
      <c r="H93" s="56"/>
      <c r="I93" s="56"/>
      <c r="J93" s="56"/>
      <c r="K93" s="56"/>
      <c r="L93" s="57"/>
      <c r="M93" s="56"/>
      <c r="N93" s="56" t="s">
        <v>56</v>
      </c>
      <c r="O93" s="57"/>
      <c r="P93" s="56"/>
      <c r="Q93" s="56">
        <v>3</v>
      </c>
      <c r="R93" s="57"/>
      <c r="S93" s="56"/>
      <c r="T93" s="56"/>
      <c r="U93" s="56">
        <v>20</v>
      </c>
      <c r="V93" s="57"/>
      <c r="W93" s="56"/>
      <c r="X93" s="57">
        <v>3</v>
      </c>
    </row>
    <row r="94" spans="2:24" ht="16.5" thickBot="1">
      <c r="B94" s="95">
        <v>12</v>
      </c>
      <c r="C94" s="58" t="s">
        <v>303</v>
      </c>
      <c r="D94" s="50" t="s">
        <v>55</v>
      </c>
      <c r="E94" s="50">
        <v>6</v>
      </c>
      <c r="F94" s="50">
        <v>30</v>
      </c>
      <c r="G94" s="56">
        <v>20</v>
      </c>
      <c r="H94" s="56"/>
      <c r="I94" s="56"/>
      <c r="J94" s="56"/>
      <c r="K94" s="56">
        <v>10</v>
      </c>
      <c r="L94" s="57"/>
      <c r="M94" s="56" t="s">
        <v>56</v>
      </c>
      <c r="N94" s="56"/>
      <c r="O94" s="57"/>
      <c r="P94" s="56">
        <v>3</v>
      </c>
      <c r="Q94" s="56"/>
      <c r="R94" s="57"/>
      <c r="S94" s="56"/>
      <c r="T94" s="56"/>
      <c r="U94" s="56">
        <v>20</v>
      </c>
      <c r="V94" s="57">
        <v>10</v>
      </c>
      <c r="W94" s="56"/>
      <c r="X94" s="57">
        <v>3</v>
      </c>
    </row>
    <row r="95" spans="2:24" ht="16.5" thickBot="1">
      <c r="B95" s="95">
        <v>13</v>
      </c>
      <c r="C95" s="58" t="s">
        <v>418</v>
      </c>
      <c r="D95" s="50" t="s">
        <v>21</v>
      </c>
      <c r="E95" s="50">
        <v>6</v>
      </c>
      <c r="F95" s="50">
        <v>20</v>
      </c>
      <c r="G95" s="56"/>
      <c r="H95" s="56">
        <v>20</v>
      </c>
      <c r="I95" s="56"/>
      <c r="J95" s="56"/>
      <c r="K95" s="102"/>
      <c r="L95" s="57"/>
      <c r="M95" s="56" t="s">
        <v>56</v>
      </c>
      <c r="N95" s="56"/>
      <c r="O95" s="57"/>
      <c r="P95" s="56">
        <v>3</v>
      </c>
      <c r="Q95" s="56"/>
      <c r="R95" s="57"/>
      <c r="S95" s="56"/>
      <c r="T95" s="56"/>
      <c r="U95" s="56"/>
      <c r="V95" s="57">
        <v>20</v>
      </c>
      <c r="W95" s="56"/>
      <c r="X95" s="100">
        <v>3</v>
      </c>
    </row>
    <row r="96" spans="2:24" ht="16.5" thickBot="1">
      <c r="B96" s="1058" t="s">
        <v>22</v>
      </c>
      <c r="C96" s="1059"/>
      <c r="D96" s="1059"/>
      <c r="E96" s="1060"/>
      <c r="F96" s="1038">
        <v>360</v>
      </c>
      <c r="G96" s="104">
        <v>100</v>
      </c>
      <c r="H96" s="104">
        <v>40</v>
      </c>
      <c r="I96" s="104">
        <v>0</v>
      </c>
      <c r="J96" s="104">
        <v>40</v>
      </c>
      <c r="K96" s="104">
        <v>180</v>
      </c>
      <c r="L96" s="104">
        <v>0</v>
      </c>
      <c r="M96" s="1038"/>
      <c r="N96" s="1038"/>
      <c r="O96" s="1038"/>
      <c r="P96" s="1038">
        <v>15</v>
      </c>
      <c r="Q96" s="1038">
        <v>45</v>
      </c>
      <c r="R96" s="1038">
        <v>0</v>
      </c>
      <c r="S96" s="104">
        <v>60</v>
      </c>
      <c r="T96" s="104">
        <v>130</v>
      </c>
      <c r="U96" s="104">
        <v>40</v>
      </c>
      <c r="V96" s="104">
        <v>130</v>
      </c>
      <c r="W96" s="104">
        <v>30</v>
      </c>
      <c r="X96" s="104">
        <v>30</v>
      </c>
    </row>
    <row r="97" spans="2:24" ht="16.5" thickBot="1">
      <c r="B97" s="1040" t="s">
        <v>35</v>
      </c>
      <c r="C97" s="1041"/>
      <c r="D97" s="1041"/>
      <c r="E97" s="1042"/>
      <c r="F97" s="1061"/>
      <c r="G97" s="1043">
        <v>360</v>
      </c>
      <c r="H97" s="1044"/>
      <c r="I97" s="1044"/>
      <c r="J97" s="1044"/>
      <c r="K97" s="1044"/>
      <c r="L97" s="1045"/>
      <c r="M97" s="1061"/>
      <c r="N97" s="1061"/>
      <c r="O97" s="1061"/>
      <c r="P97" s="1039"/>
      <c r="Q97" s="1039"/>
      <c r="R97" s="1039"/>
      <c r="S97" s="1049">
        <v>190</v>
      </c>
      <c r="T97" s="1050"/>
      <c r="U97" s="1049">
        <v>170</v>
      </c>
      <c r="V97" s="1050"/>
      <c r="W97" s="1043" t="s">
        <v>23</v>
      </c>
      <c r="X97" s="1051"/>
    </row>
    <row r="98" spans="2:24" ht="16.5" thickBot="1">
      <c r="B98" s="1052"/>
      <c r="C98" s="1053"/>
      <c r="D98" s="1053"/>
      <c r="E98" s="1054"/>
      <c r="F98" s="1039"/>
      <c r="G98" s="1046"/>
      <c r="H98" s="1047"/>
      <c r="I98" s="1047"/>
      <c r="J98" s="1047"/>
      <c r="K98" s="1047"/>
      <c r="L98" s="1048"/>
      <c r="M98" s="1039"/>
      <c r="N98" s="1039"/>
      <c r="O98" s="1039"/>
      <c r="P98" s="1049">
        <v>60</v>
      </c>
      <c r="Q98" s="1055"/>
      <c r="R98" s="1050"/>
      <c r="S98" s="1049">
        <v>360</v>
      </c>
      <c r="T98" s="1055"/>
      <c r="U98" s="1055"/>
      <c r="V98" s="1050"/>
      <c r="W98" s="1056">
        <v>60</v>
      </c>
      <c r="X98" s="1057"/>
    </row>
    <row r="99" spans="2:24" ht="41.45" customHeight="1">
      <c r="B99" s="152"/>
      <c r="C99" s="152"/>
      <c r="D99" s="152"/>
      <c r="E99" s="152"/>
      <c r="F99" s="168"/>
      <c r="G99" s="153"/>
      <c r="H99" s="153"/>
      <c r="I99" s="153"/>
      <c r="J99" s="153"/>
      <c r="K99" s="153"/>
      <c r="L99" s="153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</row>
    <row r="100" spans="2:24" ht="15.75">
      <c r="C100" s="107" t="s">
        <v>275</v>
      </c>
    </row>
    <row r="101" spans="2:24" ht="15.75">
      <c r="C101" s="174" t="s">
        <v>276</v>
      </c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</row>
    <row r="102" spans="2:24" ht="15.75">
      <c r="C102" s="174" t="s">
        <v>277</v>
      </c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</row>
    <row r="103" spans="2:24" ht="15.75">
      <c r="C103" s="174" t="s">
        <v>278</v>
      </c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</row>
    <row r="104" spans="2:24" ht="15.75">
      <c r="C104" s="174" t="s">
        <v>279</v>
      </c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</row>
    <row r="105" spans="2:24" ht="15.75">
      <c r="C105" s="174" t="s">
        <v>419</v>
      </c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</row>
    <row r="106" spans="2:24" ht="15.75">
      <c r="C106" s="176" t="s">
        <v>314</v>
      </c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</row>
    <row r="107" spans="2:24" ht="15.75">
      <c r="C107" s="177" t="s">
        <v>315</v>
      </c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</row>
    <row r="108" spans="2:24" ht="15.75">
      <c r="C108" s="177" t="s">
        <v>316</v>
      </c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</row>
    <row r="109" spans="2:24" ht="32.450000000000003" customHeight="1">
      <c r="C109" s="1037" t="s">
        <v>430</v>
      </c>
      <c r="D109" s="1037"/>
      <c r="E109" s="1037"/>
      <c r="F109" s="1037"/>
      <c r="G109" s="1037"/>
      <c r="H109" s="1037"/>
      <c r="I109" s="1037"/>
      <c r="J109" s="1037"/>
      <c r="K109" s="1037"/>
      <c r="L109" s="1037"/>
      <c r="M109" s="1037"/>
      <c r="N109" s="1037"/>
      <c r="O109" s="1037"/>
      <c r="P109" s="1037"/>
      <c r="Q109" s="1037"/>
      <c r="R109" s="1037"/>
      <c r="S109" s="1037"/>
      <c r="T109" s="1037"/>
      <c r="U109" s="1037"/>
      <c r="V109" s="1037"/>
      <c r="W109" s="1037"/>
    </row>
    <row r="110" spans="2:24" ht="15.75">
      <c r="C110" s="170" t="s">
        <v>207</v>
      </c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</row>
    <row r="111" spans="2:24" ht="15.75">
      <c r="C111" s="150" t="s">
        <v>321</v>
      </c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</row>
    <row r="112" spans="2:24" ht="15.75">
      <c r="C112" s="170" t="s">
        <v>307</v>
      </c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</row>
    <row r="113" spans="3:24" ht="15.75">
      <c r="C113" s="824" t="s">
        <v>411</v>
      </c>
      <c r="D113" s="824"/>
      <c r="E113" s="824"/>
      <c r="F113" s="824"/>
      <c r="G113" s="824"/>
      <c r="H113" s="824"/>
      <c r="I113" s="824"/>
      <c r="J113" s="824"/>
      <c r="K113" s="824"/>
      <c r="L113" s="824"/>
      <c r="M113" s="824"/>
      <c r="N113" s="824"/>
      <c r="O113" s="824"/>
      <c r="P113" s="824"/>
      <c r="Q113" s="824"/>
      <c r="R113" s="824"/>
      <c r="S113" s="824"/>
      <c r="T113" s="824"/>
      <c r="U113" s="824"/>
      <c r="V113" s="824"/>
      <c r="W113" s="824"/>
      <c r="X113" s="824"/>
    </row>
    <row r="115" spans="3:24" ht="15.75">
      <c r="D115" s="116"/>
      <c r="E115" s="118"/>
    </row>
    <row r="116" spans="3:24" ht="15.75">
      <c r="D116" s="116"/>
      <c r="E116" s="119"/>
    </row>
  </sheetData>
  <mergeCells count="148">
    <mergeCell ref="D3:X3"/>
    <mergeCell ref="D4:X4"/>
    <mergeCell ref="B5:B13"/>
    <mergeCell ref="C5:C13"/>
    <mergeCell ref="D5:E7"/>
    <mergeCell ref="F5:O7"/>
    <mergeCell ref="P5:R7"/>
    <mergeCell ref="S5:V7"/>
    <mergeCell ref="W5:X7"/>
    <mergeCell ref="W8:X8"/>
    <mergeCell ref="G9:G13"/>
    <mergeCell ref="H9:H13"/>
    <mergeCell ref="I9:I13"/>
    <mergeCell ref="J9:J13"/>
    <mergeCell ref="K9:K13"/>
    <mergeCell ref="L9:L13"/>
    <mergeCell ref="Y5:Y7"/>
    <mergeCell ref="D8:D13"/>
    <mergeCell ref="E8:E13"/>
    <mergeCell ref="F8:F13"/>
    <mergeCell ref="G8:L8"/>
    <mergeCell ref="M8:O8"/>
    <mergeCell ref="P8:P13"/>
    <mergeCell ref="Q8:Q13"/>
    <mergeCell ref="R8:R13"/>
    <mergeCell ref="S8:V8"/>
    <mergeCell ref="G32:L33"/>
    <mergeCell ref="S32:T32"/>
    <mergeCell ref="U32:V32"/>
    <mergeCell ref="W32:X32"/>
    <mergeCell ref="B33:E33"/>
    <mergeCell ref="P33:R33"/>
    <mergeCell ref="S33:V33"/>
    <mergeCell ref="W33:X33"/>
    <mergeCell ref="Y9:Y11"/>
    <mergeCell ref="B31:E31"/>
    <mergeCell ref="F31:F33"/>
    <mergeCell ref="M31:M33"/>
    <mergeCell ref="N31:N33"/>
    <mergeCell ref="O31:O33"/>
    <mergeCell ref="P31:P32"/>
    <mergeCell ref="Q31:Q32"/>
    <mergeCell ref="R31:R32"/>
    <mergeCell ref="B32:E32"/>
    <mergeCell ref="M9:M13"/>
    <mergeCell ref="N9:N13"/>
    <mergeCell ref="O9:O13"/>
    <mergeCell ref="S9:T12"/>
    <mergeCell ref="U9:V12"/>
    <mergeCell ref="W9:X12"/>
    <mergeCell ref="D38:X38"/>
    <mergeCell ref="D39:X39"/>
    <mergeCell ref="B40:B48"/>
    <mergeCell ref="C40:C48"/>
    <mergeCell ref="D40:E42"/>
    <mergeCell ref="F40:O42"/>
    <mergeCell ref="P40:R42"/>
    <mergeCell ref="S40:V42"/>
    <mergeCell ref="W40:X42"/>
    <mergeCell ref="D43:D48"/>
    <mergeCell ref="S44:T47"/>
    <mergeCell ref="U44:V47"/>
    <mergeCell ref="W44:X47"/>
    <mergeCell ref="W43:X43"/>
    <mergeCell ref="E43:E48"/>
    <mergeCell ref="F43:F48"/>
    <mergeCell ref="G43:L43"/>
    <mergeCell ref="M43:O43"/>
    <mergeCell ref="P43:P48"/>
    <mergeCell ref="Q43:Q48"/>
    <mergeCell ref="N44:N48"/>
    <mergeCell ref="O44:O48"/>
    <mergeCell ref="R43:R48"/>
    <mergeCell ref="S43:V43"/>
    <mergeCell ref="G44:G48"/>
    <mergeCell ref="H44:H48"/>
    <mergeCell ref="I44:I48"/>
    <mergeCell ref="J44:J48"/>
    <mergeCell ref="K44:K48"/>
    <mergeCell ref="L44:L48"/>
    <mergeCell ref="M44:M48"/>
    <mergeCell ref="U66:V66"/>
    <mergeCell ref="W66:X66"/>
    <mergeCell ref="R65:R66"/>
    <mergeCell ref="S66:T66"/>
    <mergeCell ref="D77:D82"/>
    <mergeCell ref="R77:R82"/>
    <mergeCell ref="S77:V77"/>
    <mergeCell ref="J78:J82"/>
    <mergeCell ref="K78:K82"/>
    <mergeCell ref="L78:L82"/>
    <mergeCell ref="M78:M82"/>
    <mergeCell ref="S78:T81"/>
    <mergeCell ref="U78:V81"/>
    <mergeCell ref="B65:E65"/>
    <mergeCell ref="F65:F67"/>
    <mergeCell ref="M65:M67"/>
    <mergeCell ref="N65:N67"/>
    <mergeCell ref="O65:O67"/>
    <mergeCell ref="P65:P66"/>
    <mergeCell ref="Q65:Q66"/>
    <mergeCell ref="B67:E67"/>
    <mergeCell ref="P67:R67"/>
    <mergeCell ref="B66:E66"/>
    <mergeCell ref="G66:L67"/>
    <mergeCell ref="S67:V67"/>
    <mergeCell ref="B74:B82"/>
    <mergeCell ref="C74:C82"/>
    <mergeCell ref="W78:X81"/>
    <mergeCell ref="W77:X77"/>
    <mergeCell ref="G78:G82"/>
    <mergeCell ref="H78:H82"/>
    <mergeCell ref="I78:I82"/>
    <mergeCell ref="W67:X67"/>
    <mergeCell ref="P77:P82"/>
    <mergeCell ref="Q77:Q82"/>
    <mergeCell ref="N78:N82"/>
    <mergeCell ref="O78:O82"/>
    <mergeCell ref="D72:X72"/>
    <mergeCell ref="E77:E82"/>
    <mergeCell ref="F77:F82"/>
    <mergeCell ref="G77:L77"/>
    <mergeCell ref="M77:O77"/>
    <mergeCell ref="D73:X73"/>
    <mergeCell ref="D74:E76"/>
    <mergeCell ref="F74:O76"/>
    <mergeCell ref="P74:R76"/>
    <mergeCell ref="S74:V76"/>
    <mergeCell ref="W74:X76"/>
    <mergeCell ref="C109:W109"/>
    <mergeCell ref="C113:X113"/>
    <mergeCell ref="R96:R97"/>
    <mergeCell ref="B97:E97"/>
    <mergeCell ref="G97:L98"/>
    <mergeCell ref="S97:T97"/>
    <mergeCell ref="U97:V97"/>
    <mergeCell ref="W97:X97"/>
    <mergeCell ref="B98:E98"/>
    <mergeCell ref="P98:R98"/>
    <mergeCell ref="S98:V98"/>
    <mergeCell ref="W98:X98"/>
    <mergeCell ref="B96:E96"/>
    <mergeCell ref="F96:F98"/>
    <mergeCell ref="M96:M98"/>
    <mergeCell ref="N96:N98"/>
    <mergeCell ref="O96:O98"/>
    <mergeCell ref="P96:P97"/>
    <mergeCell ref="Q96:Q97"/>
  </mergeCells>
  <pageMargins left="0.25" right="0.25" top="0.75" bottom="0.75" header="0.3" footer="0.3"/>
  <pageSetup paperSize="9" scale="70" fitToHeight="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B1:AB145"/>
  <sheetViews>
    <sheetView view="pageBreakPreview" topLeftCell="A16" zoomScale="60" zoomScaleNormal="70" workbookViewId="0">
      <selection activeCell="C45" sqref="C45"/>
    </sheetView>
  </sheetViews>
  <sheetFormatPr defaultColWidth="9.140625" defaultRowHeight="15.75"/>
  <cols>
    <col min="1" max="1" width="4" style="8" customWidth="1"/>
    <col min="2" max="2" width="9.140625" style="8"/>
    <col min="3" max="3" width="73.85546875" style="8" customWidth="1"/>
    <col min="4" max="4" width="7.5703125" style="8" customWidth="1"/>
    <col min="5" max="5" width="6.85546875" style="8" customWidth="1"/>
    <col min="6" max="8" width="4.85546875" style="8" customWidth="1"/>
    <col min="9" max="10" width="4" style="8" customWidth="1"/>
    <col min="11" max="11" width="4.85546875" style="8" customWidth="1"/>
    <col min="12" max="18" width="4" style="8" customWidth="1"/>
    <col min="19" max="24" width="5.140625" style="8" customWidth="1"/>
    <col min="25" max="25" width="8.85546875" style="8" customWidth="1"/>
    <col min="26" max="28" width="6.140625" style="8" hidden="1" customWidth="1"/>
    <col min="29" max="30" width="0" style="8" hidden="1" customWidth="1"/>
    <col min="31" max="16384" width="9.140625" style="8"/>
  </cols>
  <sheetData>
    <row r="1" spans="2:28" ht="18">
      <c r="C1" s="81" t="s">
        <v>24</v>
      </c>
      <c r="Z1" s="41"/>
    </row>
    <row r="2" spans="2:28" ht="18">
      <c r="C2" s="81" t="s">
        <v>25</v>
      </c>
    </row>
    <row r="3" spans="2:28" ht="18" customHeight="1">
      <c r="C3" s="81" t="s">
        <v>26</v>
      </c>
      <c r="D3" s="806" t="s">
        <v>319</v>
      </c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Z3" s="44" t="s">
        <v>177</v>
      </c>
      <c r="AA3" s="44" t="s">
        <v>178</v>
      </c>
      <c r="AB3" s="44" t="s">
        <v>180</v>
      </c>
    </row>
    <row r="4" spans="2:28" ht="18.600000000000001" customHeight="1" thickBot="1">
      <c r="C4" s="81" t="s">
        <v>317</v>
      </c>
      <c r="D4" s="806" t="s">
        <v>359</v>
      </c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P4" s="806"/>
      <c r="Q4" s="806"/>
      <c r="R4" s="806"/>
      <c r="S4" s="806"/>
      <c r="T4" s="806"/>
      <c r="U4" s="806"/>
      <c r="V4" s="806"/>
      <c r="W4" s="806"/>
      <c r="X4" s="806"/>
      <c r="Z4" s="44">
        <f>F26</f>
        <v>302</v>
      </c>
      <c r="AA4" s="44">
        <f>F51</f>
        <v>272</v>
      </c>
      <c r="AB4" s="44">
        <f>SUM(Z4:AA4)</f>
        <v>574</v>
      </c>
    </row>
    <row r="5" spans="2:28">
      <c r="B5" s="720" t="s">
        <v>94</v>
      </c>
      <c r="C5" s="720" t="s">
        <v>95</v>
      </c>
      <c r="D5" s="807" t="s">
        <v>28</v>
      </c>
      <c r="E5" s="808"/>
      <c r="F5" s="723" t="s">
        <v>93</v>
      </c>
      <c r="G5" s="729"/>
      <c r="H5" s="729"/>
      <c r="I5" s="729"/>
      <c r="J5" s="729"/>
      <c r="K5" s="729"/>
      <c r="L5" s="729"/>
      <c r="M5" s="729"/>
      <c r="N5" s="729"/>
      <c r="O5" s="724"/>
      <c r="P5" s="723" t="s">
        <v>92</v>
      </c>
      <c r="Q5" s="732"/>
      <c r="R5" s="733"/>
      <c r="S5" s="723" t="s">
        <v>0</v>
      </c>
      <c r="T5" s="729"/>
      <c r="U5" s="729"/>
      <c r="V5" s="724"/>
      <c r="W5" s="723" t="s">
        <v>1</v>
      </c>
      <c r="X5" s="724"/>
      <c r="Y5" s="742"/>
    </row>
    <row r="6" spans="2:28">
      <c r="B6" s="721"/>
      <c r="C6" s="721"/>
      <c r="D6" s="809"/>
      <c r="E6" s="810"/>
      <c r="F6" s="725"/>
      <c r="G6" s="730"/>
      <c r="H6" s="730"/>
      <c r="I6" s="730"/>
      <c r="J6" s="730"/>
      <c r="K6" s="730"/>
      <c r="L6" s="730"/>
      <c r="M6" s="730"/>
      <c r="N6" s="730"/>
      <c r="O6" s="726"/>
      <c r="P6" s="734"/>
      <c r="Q6" s="735"/>
      <c r="R6" s="736"/>
      <c r="S6" s="725"/>
      <c r="T6" s="730"/>
      <c r="U6" s="730"/>
      <c r="V6" s="726"/>
      <c r="W6" s="725"/>
      <c r="X6" s="726"/>
      <c r="Y6" s="742"/>
    </row>
    <row r="7" spans="2:28" ht="16.5" thickBot="1">
      <c r="B7" s="721"/>
      <c r="C7" s="721"/>
      <c r="D7" s="811"/>
      <c r="E7" s="812"/>
      <c r="F7" s="727"/>
      <c r="G7" s="731"/>
      <c r="H7" s="731"/>
      <c r="I7" s="731"/>
      <c r="J7" s="731"/>
      <c r="K7" s="731"/>
      <c r="L7" s="731"/>
      <c r="M7" s="731"/>
      <c r="N7" s="731"/>
      <c r="O7" s="728"/>
      <c r="P7" s="737"/>
      <c r="Q7" s="738"/>
      <c r="R7" s="739"/>
      <c r="S7" s="727"/>
      <c r="T7" s="731"/>
      <c r="U7" s="731"/>
      <c r="V7" s="728"/>
      <c r="W7" s="727"/>
      <c r="X7" s="728"/>
      <c r="Y7" s="742"/>
    </row>
    <row r="8" spans="2:28" ht="16.5" thickBot="1">
      <c r="B8" s="721"/>
      <c r="C8" s="721"/>
      <c r="D8" s="743" t="s">
        <v>16</v>
      </c>
      <c r="E8" s="743" t="s">
        <v>17</v>
      </c>
      <c r="F8" s="745" t="s">
        <v>2</v>
      </c>
      <c r="G8" s="748" t="s">
        <v>90</v>
      </c>
      <c r="H8" s="749"/>
      <c r="I8" s="749"/>
      <c r="J8" s="749"/>
      <c r="K8" s="749"/>
      <c r="L8" s="750"/>
      <c r="M8" s="748" t="s">
        <v>91</v>
      </c>
      <c r="N8" s="749"/>
      <c r="O8" s="750"/>
      <c r="P8" s="745" t="s">
        <v>3</v>
      </c>
      <c r="Q8" s="745" t="s">
        <v>4</v>
      </c>
      <c r="R8" s="745" t="s">
        <v>5</v>
      </c>
      <c r="S8" s="740" t="s">
        <v>6</v>
      </c>
      <c r="T8" s="751"/>
      <c r="U8" s="751"/>
      <c r="V8" s="741"/>
      <c r="W8" s="740" t="s">
        <v>6</v>
      </c>
      <c r="X8" s="741"/>
      <c r="Y8" s="10"/>
    </row>
    <row r="9" spans="2:28" ht="16.5" customHeight="1" thickBot="1">
      <c r="B9" s="721"/>
      <c r="C9" s="721"/>
      <c r="D9" s="744"/>
      <c r="E9" s="744"/>
      <c r="F9" s="746"/>
      <c r="G9" s="745" t="s">
        <v>7</v>
      </c>
      <c r="H9" s="745" t="s">
        <v>8</v>
      </c>
      <c r="I9" s="745" t="s">
        <v>9</v>
      </c>
      <c r="J9" s="745" t="s">
        <v>10</v>
      </c>
      <c r="K9" s="745" t="s">
        <v>11</v>
      </c>
      <c r="L9" s="745" t="s">
        <v>12</v>
      </c>
      <c r="M9" s="745" t="s">
        <v>3</v>
      </c>
      <c r="N9" s="745" t="s">
        <v>4</v>
      </c>
      <c r="O9" s="745" t="s">
        <v>5</v>
      </c>
      <c r="P9" s="746"/>
      <c r="Q9" s="746"/>
      <c r="R9" s="746"/>
      <c r="S9" s="813" t="s">
        <v>13</v>
      </c>
      <c r="T9" s="814"/>
      <c r="U9" s="813" t="s">
        <v>14</v>
      </c>
      <c r="V9" s="819"/>
      <c r="W9" s="786" t="s">
        <v>15</v>
      </c>
      <c r="X9" s="787"/>
      <c r="Y9" s="742"/>
    </row>
    <row r="10" spans="2:28" ht="16.5" thickBot="1">
      <c r="B10" s="721"/>
      <c r="C10" s="721"/>
      <c r="D10" s="744"/>
      <c r="E10" s="744"/>
      <c r="F10" s="746"/>
      <c r="G10" s="746"/>
      <c r="H10" s="746"/>
      <c r="I10" s="746"/>
      <c r="J10" s="746"/>
      <c r="K10" s="746"/>
      <c r="L10" s="746"/>
      <c r="M10" s="746"/>
      <c r="N10" s="746"/>
      <c r="O10" s="746"/>
      <c r="P10" s="746"/>
      <c r="Q10" s="746"/>
      <c r="R10" s="746"/>
      <c r="S10" s="815"/>
      <c r="T10" s="816"/>
      <c r="U10" s="820"/>
      <c r="V10" s="821"/>
      <c r="W10" s="788"/>
      <c r="X10" s="789"/>
      <c r="Y10" s="742"/>
    </row>
    <row r="11" spans="2:28" ht="16.5" thickBot="1">
      <c r="B11" s="721"/>
      <c r="C11" s="721"/>
      <c r="D11" s="744"/>
      <c r="E11" s="744"/>
      <c r="F11" s="746"/>
      <c r="G11" s="746"/>
      <c r="H11" s="746"/>
      <c r="I11" s="746"/>
      <c r="J11" s="746"/>
      <c r="K11" s="746"/>
      <c r="L11" s="746"/>
      <c r="M11" s="746"/>
      <c r="N11" s="746"/>
      <c r="O11" s="746"/>
      <c r="P11" s="746"/>
      <c r="Q11" s="746"/>
      <c r="R11" s="746"/>
      <c r="S11" s="815"/>
      <c r="T11" s="816"/>
      <c r="U11" s="820"/>
      <c r="V11" s="821"/>
      <c r="W11" s="788"/>
      <c r="X11" s="789"/>
      <c r="Y11" s="742"/>
    </row>
    <row r="12" spans="2:28" ht="16.5" thickBot="1">
      <c r="B12" s="721"/>
      <c r="C12" s="721"/>
      <c r="D12" s="744"/>
      <c r="E12" s="744"/>
      <c r="F12" s="746"/>
      <c r="G12" s="746"/>
      <c r="H12" s="746"/>
      <c r="I12" s="746"/>
      <c r="J12" s="746"/>
      <c r="K12" s="746"/>
      <c r="L12" s="746"/>
      <c r="M12" s="746"/>
      <c r="N12" s="746"/>
      <c r="O12" s="746"/>
      <c r="P12" s="746"/>
      <c r="Q12" s="746"/>
      <c r="R12" s="746"/>
      <c r="S12" s="817"/>
      <c r="T12" s="818"/>
      <c r="U12" s="822"/>
      <c r="V12" s="823"/>
      <c r="W12" s="790"/>
      <c r="X12" s="791"/>
      <c r="Y12" s="10"/>
    </row>
    <row r="13" spans="2:28" ht="16.5" thickBot="1">
      <c r="B13" s="722"/>
      <c r="C13" s="722"/>
      <c r="D13" s="744"/>
      <c r="E13" s="744"/>
      <c r="F13" s="747"/>
      <c r="G13" s="747"/>
      <c r="H13" s="747"/>
      <c r="I13" s="747"/>
      <c r="J13" s="747"/>
      <c r="K13" s="747"/>
      <c r="L13" s="747"/>
      <c r="M13" s="747"/>
      <c r="N13" s="747"/>
      <c r="O13" s="747"/>
      <c r="P13" s="747"/>
      <c r="Q13" s="747"/>
      <c r="R13" s="747"/>
      <c r="S13" s="11" t="s">
        <v>18</v>
      </c>
      <c r="T13" s="11" t="s">
        <v>19</v>
      </c>
      <c r="U13" s="11" t="s">
        <v>18</v>
      </c>
      <c r="V13" s="11" t="s">
        <v>19</v>
      </c>
      <c r="W13" s="11" t="s">
        <v>115</v>
      </c>
      <c r="X13" s="11" t="s">
        <v>116</v>
      </c>
      <c r="Y13" s="10"/>
    </row>
    <row r="14" spans="2:28" ht="16.5" thickBot="1">
      <c r="B14" s="331">
        <v>1</v>
      </c>
      <c r="C14" s="150" t="s">
        <v>425</v>
      </c>
      <c r="D14" s="13" t="s">
        <v>21</v>
      </c>
      <c r="E14" s="13">
        <v>1</v>
      </c>
      <c r="F14" s="12">
        <f>SUM(G14:L14)</f>
        <v>34</v>
      </c>
      <c r="G14" s="14">
        <v>16</v>
      </c>
      <c r="H14" s="14"/>
      <c r="I14" s="14"/>
      <c r="J14" s="14"/>
      <c r="K14" s="14">
        <v>18</v>
      </c>
      <c r="L14" s="15"/>
      <c r="M14" s="14" t="s">
        <v>56</v>
      </c>
      <c r="N14" s="14"/>
      <c r="O14" s="15"/>
      <c r="P14" s="14">
        <v>5</v>
      </c>
      <c r="Q14" s="14"/>
      <c r="R14" s="15"/>
      <c r="S14" s="14">
        <v>16</v>
      </c>
      <c r="T14" s="14">
        <v>18</v>
      </c>
      <c r="U14" s="14"/>
      <c r="V14" s="15"/>
      <c r="W14" s="14">
        <v>5</v>
      </c>
      <c r="X14" s="15"/>
      <c r="Y14" s="10"/>
      <c r="AA14" s="8" t="s">
        <v>358</v>
      </c>
    </row>
    <row r="15" spans="2:28" ht="39" customHeight="1" thickBot="1">
      <c r="B15" s="331">
        <v>2</v>
      </c>
      <c r="C15" s="178" t="s">
        <v>640</v>
      </c>
      <c r="D15" s="13" t="s">
        <v>21</v>
      </c>
      <c r="E15" s="13">
        <v>1</v>
      </c>
      <c r="F15" s="13">
        <f t="shared" ref="F15:F25" si="0">SUM(G15:L15)</f>
        <v>18</v>
      </c>
      <c r="G15" s="14"/>
      <c r="H15" s="14"/>
      <c r="I15" s="14"/>
      <c r="J15" s="14"/>
      <c r="K15" s="14">
        <v>18</v>
      </c>
      <c r="L15" s="15"/>
      <c r="M15" s="14" t="s">
        <v>56</v>
      </c>
      <c r="N15" s="14"/>
      <c r="O15" s="15"/>
      <c r="P15" s="14">
        <v>4</v>
      </c>
      <c r="Q15" s="14"/>
      <c r="R15" s="15"/>
      <c r="S15" s="14"/>
      <c r="T15" s="14">
        <v>18</v>
      </c>
      <c r="U15" s="14"/>
      <c r="V15" s="15"/>
      <c r="W15" s="14">
        <v>4</v>
      </c>
      <c r="X15" s="15"/>
      <c r="Y15" s="10"/>
    </row>
    <row r="16" spans="2:28" ht="39" customHeight="1" thickBot="1">
      <c r="B16" s="331">
        <v>3</v>
      </c>
      <c r="C16" s="178" t="s">
        <v>426</v>
      </c>
      <c r="D16" s="13" t="s">
        <v>21</v>
      </c>
      <c r="E16" s="13">
        <v>1</v>
      </c>
      <c r="F16" s="13">
        <f t="shared" si="0"/>
        <v>18</v>
      </c>
      <c r="G16" s="14"/>
      <c r="H16" s="14"/>
      <c r="I16" s="14"/>
      <c r="J16" s="14"/>
      <c r="K16" s="14">
        <v>18</v>
      </c>
      <c r="L16" s="15"/>
      <c r="M16" s="14" t="s">
        <v>56</v>
      </c>
      <c r="N16" s="14"/>
      <c r="O16" s="15"/>
      <c r="P16" s="14">
        <v>4</v>
      </c>
      <c r="Q16" s="14"/>
      <c r="R16" s="15"/>
      <c r="S16" s="14"/>
      <c r="T16" s="14">
        <v>18</v>
      </c>
      <c r="U16" s="14"/>
      <c r="V16" s="15"/>
      <c r="W16" s="14">
        <v>4</v>
      </c>
      <c r="X16" s="15"/>
      <c r="Y16" s="10"/>
      <c r="AA16" s="8" t="s">
        <v>358</v>
      </c>
    </row>
    <row r="17" spans="2:27" ht="18.75" customHeight="1" thickBot="1">
      <c r="B17" s="331">
        <v>4</v>
      </c>
      <c r="C17" s="178" t="s">
        <v>427</v>
      </c>
      <c r="D17" s="13" t="s">
        <v>21</v>
      </c>
      <c r="E17" s="13">
        <v>1</v>
      </c>
      <c r="F17" s="13">
        <f t="shared" si="0"/>
        <v>18</v>
      </c>
      <c r="G17" s="14"/>
      <c r="H17" s="14"/>
      <c r="I17" s="14"/>
      <c r="J17" s="14"/>
      <c r="K17" s="14">
        <v>18</v>
      </c>
      <c r="L17" s="15"/>
      <c r="M17" s="14" t="s">
        <v>56</v>
      </c>
      <c r="N17" s="14"/>
      <c r="O17" s="15"/>
      <c r="P17" s="14">
        <v>6</v>
      </c>
      <c r="Q17" s="14"/>
      <c r="R17" s="15"/>
      <c r="S17" s="14"/>
      <c r="T17" s="14">
        <v>18</v>
      </c>
      <c r="U17" s="14"/>
      <c r="V17" s="15"/>
      <c r="W17" s="14">
        <v>6</v>
      </c>
      <c r="X17" s="15"/>
      <c r="Y17" s="10"/>
      <c r="AA17" s="8" t="s">
        <v>358</v>
      </c>
    </row>
    <row r="18" spans="2:27" ht="18.75" customHeight="1" thickBot="1">
      <c r="B18" s="331">
        <v>5</v>
      </c>
      <c r="C18" s="329" t="s">
        <v>147</v>
      </c>
      <c r="D18" s="13" t="s">
        <v>21</v>
      </c>
      <c r="E18" s="13">
        <v>1</v>
      </c>
      <c r="F18" s="13">
        <f t="shared" si="0"/>
        <v>18</v>
      </c>
      <c r="G18" s="14"/>
      <c r="H18" s="14"/>
      <c r="I18" s="14"/>
      <c r="J18" s="14"/>
      <c r="K18" s="14">
        <v>18</v>
      </c>
      <c r="L18" s="15"/>
      <c r="M18" s="14" t="s">
        <v>56</v>
      </c>
      <c r="N18" s="14"/>
      <c r="O18" s="15"/>
      <c r="P18" s="14">
        <v>5</v>
      </c>
      <c r="Q18" s="14"/>
      <c r="R18" s="15"/>
      <c r="S18" s="14"/>
      <c r="T18" s="14">
        <v>18</v>
      </c>
      <c r="U18" s="14"/>
      <c r="V18" s="15"/>
      <c r="W18" s="14">
        <v>5</v>
      </c>
      <c r="X18" s="15"/>
      <c r="Y18" s="10"/>
    </row>
    <row r="19" spans="2:27" ht="16.5" thickBot="1">
      <c r="B19" s="331">
        <v>6</v>
      </c>
      <c r="C19" s="329" t="s">
        <v>146</v>
      </c>
      <c r="D19" s="13" t="s">
        <v>20</v>
      </c>
      <c r="E19" s="13">
        <v>1</v>
      </c>
      <c r="F19" s="13">
        <f t="shared" si="0"/>
        <v>34</v>
      </c>
      <c r="G19" s="14">
        <v>16</v>
      </c>
      <c r="H19" s="14"/>
      <c r="I19" s="14"/>
      <c r="J19" s="14"/>
      <c r="K19" s="14">
        <v>18</v>
      </c>
      <c r="L19" s="15"/>
      <c r="M19" s="14" t="s">
        <v>56</v>
      </c>
      <c r="N19" s="14"/>
      <c r="O19" s="15"/>
      <c r="P19" s="14">
        <v>6</v>
      </c>
      <c r="Q19" s="14"/>
      <c r="R19" s="15"/>
      <c r="S19" s="14">
        <v>16</v>
      </c>
      <c r="T19" s="14">
        <v>18</v>
      </c>
      <c r="U19" s="14"/>
      <c r="V19" s="15"/>
      <c r="W19" s="14">
        <v>6</v>
      </c>
      <c r="X19" s="15"/>
      <c r="Y19" s="10"/>
    </row>
    <row r="20" spans="2:27" ht="16.5" thickBot="1">
      <c r="B20" s="331">
        <v>7</v>
      </c>
      <c r="C20" s="329" t="s">
        <v>148</v>
      </c>
      <c r="D20" s="13" t="s">
        <v>20</v>
      </c>
      <c r="E20" s="13">
        <v>2</v>
      </c>
      <c r="F20" s="13">
        <f t="shared" si="0"/>
        <v>34</v>
      </c>
      <c r="G20" s="14">
        <v>16</v>
      </c>
      <c r="H20" s="14"/>
      <c r="I20" s="14"/>
      <c r="J20" s="14"/>
      <c r="K20" s="14">
        <v>18</v>
      </c>
      <c r="L20" s="15"/>
      <c r="M20" s="14" t="s">
        <v>56</v>
      </c>
      <c r="N20" s="14"/>
      <c r="O20" s="15"/>
      <c r="P20" s="14">
        <v>5</v>
      </c>
      <c r="Q20" s="14"/>
      <c r="R20" s="15"/>
      <c r="S20" s="14"/>
      <c r="T20" s="14"/>
      <c r="U20" s="14">
        <v>16</v>
      </c>
      <c r="V20" s="19">
        <v>18</v>
      </c>
      <c r="W20" s="14"/>
      <c r="X20" s="15">
        <v>5</v>
      </c>
      <c r="Y20" s="10"/>
    </row>
    <row r="21" spans="2:27" ht="16.5" thickBot="1">
      <c r="B21" s="331">
        <v>8</v>
      </c>
      <c r="C21" s="329" t="s">
        <v>151</v>
      </c>
      <c r="D21" s="13" t="s">
        <v>21</v>
      </c>
      <c r="E21" s="13">
        <v>2</v>
      </c>
      <c r="F21" s="13">
        <f t="shared" si="0"/>
        <v>18</v>
      </c>
      <c r="G21" s="14"/>
      <c r="H21" s="14"/>
      <c r="I21" s="14"/>
      <c r="J21" s="14"/>
      <c r="K21" s="14">
        <v>18</v>
      </c>
      <c r="L21" s="15"/>
      <c r="M21" s="14" t="s">
        <v>56</v>
      </c>
      <c r="N21" s="14"/>
      <c r="O21" s="15"/>
      <c r="P21" s="35">
        <v>4</v>
      </c>
      <c r="Q21" s="14"/>
      <c r="R21" s="15"/>
      <c r="S21" s="14"/>
      <c r="T21" s="14"/>
      <c r="U21" s="14"/>
      <c r="V21" s="21">
        <v>18</v>
      </c>
      <c r="W21" s="24"/>
      <c r="X21" s="15">
        <v>4</v>
      </c>
      <c r="Y21" s="10"/>
    </row>
    <row r="22" spans="2:27" ht="16.5" thickBot="1">
      <c r="B22" s="331">
        <v>9</v>
      </c>
      <c r="C22" s="329" t="s">
        <v>40</v>
      </c>
      <c r="D22" s="13" t="s">
        <v>184</v>
      </c>
      <c r="E22" s="13">
        <v>2.2999999999999998</v>
      </c>
      <c r="F22" s="13">
        <f t="shared" si="0"/>
        <v>20</v>
      </c>
      <c r="G22" s="14"/>
      <c r="H22" s="14"/>
      <c r="I22" s="14"/>
      <c r="J22" s="14"/>
      <c r="K22" s="18">
        <v>20</v>
      </c>
      <c r="L22" s="15"/>
      <c r="M22" s="14" t="s">
        <v>56</v>
      </c>
      <c r="N22" s="14"/>
      <c r="O22" s="15"/>
      <c r="P22" s="39">
        <v>1</v>
      </c>
      <c r="Q22" s="14"/>
      <c r="R22" s="15"/>
      <c r="S22" s="14"/>
      <c r="T22" s="14"/>
      <c r="U22" s="14"/>
      <c r="V22" s="21">
        <v>20</v>
      </c>
      <c r="W22" s="14"/>
      <c r="X22" s="15">
        <v>1</v>
      </c>
      <c r="Y22" s="10"/>
    </row>
    <row r="23" spans="2:27" ht="16.5" thickBot="1">
      <c r="B23" s="331">
        <v>10</v>
      </c>
      <c r="C23" s="332" t="s">
        <v>810</v>
      </c>
      <c r="D23" s="13" t="s">
        <v>21</v>
      </c>
      <c r="E23" s="13">
        <v>2.2999999999999998</v>
      </c>
      <c r="F23" s="13">
        <f t="shared" si="0"/>
        <v>18</v>
      </c>
      <c r="G23" s="14"/>
      <c r="H23" s="14"/>
      <c r="I23" s="14"/>
      <c r="J23" s="14"/>
      <c r="K23" s="14">
        <v>18</v>
      </c>
      <c r="L23" s="15"/>
      <c r="M23" s="14" t="s">
        <v>56</v>
      </c>
      <c r="N23" s="14"/>
      <c r="O23" s="15"/>
      <c r="P23" s="39">
        <v>3</v>
      </c>
      <c r="Q23" s="14"/>
      <c r="R23" s="15"/>
      <c r="S23" s="14"/>
      <c r="T23" s="14"/>
      <c r="U23" s="14"/>
      <c r="V23" s="21">
        <v>18</v>
      </c>
      <c r="W23" s="14"/>
      <c r="X23" s="15">
        <v>3</v>
      </c>
      <c r="Y23" s="10"/>
    </row>
    <row r="24" spans="2:27" ht="16.5" thickBot="1">
      <c r="B24" s="331">
        <v>11</v>
      </c>
      <c r="C24" s="329" t="s">
        <v>145</v>
      </c>
      <c r="D24" s="13" t="s">
        <v>184</v>
      </c>
      <c r="E24" s="13" t="s">
        <v>150</v>
      </c>
      <c r="F24" s="13">
        <f t="shared" si="0"/>
        <v>18</v>
      </c>
      <c r="G24" s="14"/>
      <c r="H24" s="14"/>
      <c r="I24" s="14"/>
      <c r="J24" s="14"/>
      <c r="K24" s="14">
        <v>18</v>
      </c>
      <c r="L24" s="15"/>
      <c r="M24" s="14"/>
      <c r="N24" s="14" t="s">
        <v>56</v>
      </c>
      <c r="O24" s="15"/>
      <c r="P24" s="39"/>
      <c r="Q24" s="14">
        <v>5</v>
      </c>
      <c r="R24" s="15"/>
      <c r="S24" s="14"/>
      <c r="T24" s="14"/>
      <c r="U24" s="14"/>
      <c r="V24" s="21">
        <v>18</v>
      </c>
      <c r="W24" s="14"/>
      <c r="X24" s="15">
        <v>5</v>
      </c>
      <c r="Y24" s="10"/>
    </row>
    <row r="25" spans="2:27" ht="16.5" thickBot="1">
      <c r="B25" s="331">
        <v>12</v>
      </c>
      <c r="C25" s="329" t="s">
        <v>351</v>
      </c>
      <c r="D25" s="13" t="s">
        <v>21</v>
      </c>
      <c r="E25" s="13" t="s">
        <v>150</v>
      </c>
      <c r="F25" s="13">
        <f t="shared" si="0"/>
        <v>54</v>
      </c>
      <c r="G25" s="14"/>
      <c r="H25" s="14"/>
      <c r="I25" s="14"/>
      <c r="J25" s="14"/>
      <c r="K25" s="38">
        <v>54</v>
      </c>
      <c r="L25" s="15"/>
      <c r="M25" s="14"/>
      <c r="N25" s="14" t="s">
        <v>56</v>
      </c>
      <c r="O25" s="15"/>
      <c r="P25" s="40"/>
      <c r="Q25" s="14">
        <v>12</v>
      </c>
      <c r="R25" s="15"/>
      <c r="S25" s="14"/>
      <c r="T25" s="14"/>
      <c r="U25" s="14"/>
      <c r="V25" s="26">
        <v>54</v>
      </c>
      <c r="W25" s="14"/>
      <c r="X25" s="15">
        <v>12</v>
      </c>
      <c r="Y25" s="10"/>
      <c r="Z25" s="34"/>
      <c r="AA25" s="34"/>
    </row>
    <row r="26" spans="2:27" ht="16.5" thickBot="1">
      <c r="B26" s="769" t="s">
        <v>22</v>
      </c>
      <c r="C26" s="770"/>
      <c r="D26" s="770"/>
      <c r="E26" s="771"/>
      <c r="F26" s="772">
        <f t="shared" ref="F26:O26" si="1">SUM(F14:F25)</f>
        <v>302</v>
      </c>
      <c r="G26" s="89">
        <f t="shared" si="1"/>
        <v>48</v>
      </c>
      <c r="H26" s="89">
        <f t="shared" si="1"/>
        <v>0</v>
      </c>
      <c r="I26" s="89">
        <f t="shared" si="1"/>
        <v>0</v>
      </c>
      <c r="J26" s="89">
        <f t="shared" si="1"/>
        <v>0</v>
      </c>
      <c r="K26" s="89">
        <f t="shared" si="1"/>
        <v>254</v>
      </c>
      <c r="L26" s="89">
        <f t="shared" si="1"/>
        <v>0</v>
      </c>
      <c r="M26" s="772">
        <f t="shared" si="1"/>
        <v>0</v>
      </c>
      <c r="N26" s="772">
        <f t="shared" si="1"/>
        <v>0</v>
      </c>
      <c r="O26" s="772">
        <f t="shared" si="1"/>
        <v>0</v>
      </c>
      <c r="P26" s="772">
        <f>SUM(P13:P25)</f>
        <v>43</v>
      </c>
      <c r="Q26" s="772">
        <f>SUM(Q13:Q25)</f>
        <v>17</v>
      </c>
      <c r="R26" s="772">
        <f>SUM(R13:R25)</f>
        <v>0</v>
      </c>
      <c r="S26" s="89">
        <f t="shared" ref="S26:X26" si="2">SUM(S14:S25)</f>
        <v>32</v>
      </c>
      <c r="T26" s="89">
        <f t="shared" si="2"/>
        <v>108</v>
      </c>
      <c r="U26" s="89">
        <f t="shared" si="2"/>
        <v>16</v>
      </c>
      <c r="V26" s="89">
        <f t="shared" si="2"/>
        <v>146</v>
      </c>
      <c r="W26" s="89">
        <f t="shared" si="2"/>
        <v>30</v>
      </c>
      <c r="X26" s="89">
        <f t="shared" si="2"/>
        <v>30</v>
      </c>
      <c r="Y26" s="10"/>
    </row>
    <row r="27" spans="2:27" ht="16.5" thickBot="1">
      <c r="B27" s="775" t="s">
        <v>35</v>
      </c>
      <c r="C27" s="776"/>
      <c r="D27" s="776"/>
      <c r="E27" s="777"/>
      <c r="F27" s="773"/>
      <c r="G27" s="723">
        <f>SUM(G26:L26)</f>
        <v>302</v>
      </c>
      <c r="H27" s="923"/>
      <c r="I27" s="923"/>
      <c r="J27" s="923"/>
      <c r="K27" s="923"/>
      <c r="L27" s="924"/>
      <c r="M27" s="773"/>
      <c r="N27" s="773"/>
      <c r="O27" s="773"/>
      <c r="P27" s="774"/>
      <c r="Q27" s="774"/>
      <c r="R27" s="774"/>
      <c r="S27" s="748">
        <f>SUM(S26:T26)</f>
        <v>140</v>
      </c>
      <c r="T27" s="750"/>
      <c r="U27" s="748">
        <f>SUM(U26:V26)</f>
        <v>162</v>
      </c>
      <c r="V27" s="750"/>
      <c r="W27" s="723" t="s">
        <v>23</v>
      </c>
      <c r="X27" s="724"/>
      <c r="Y27" s="10"/>
    </row>
    <row r="28" spans="2:27" ht="16.5" thickBot="1">
      <c r="B28" s="778"/>
      <c r="C28" s="779"/>
      <c r="D28" s="779"/>
      <c r="E28" s="780"/>
      <c r="F28" s="774"/>
      <c r="G28" s="925"/>
      <c r="H28" s="926"/>
      <c r="I28" s="926"/>
      <c r="J28" s="926"/>
      <c r="K28" s="926"/>
      <c r="L28" s="927"/>
      <c r="M28" s="774"/>
      <c r="N28" s="774"/>
      <c r="O28" s="774"/>
      <c r="P28" s="748">
        <f>SUM(P26:R27)</f>
        <v>60</v>
      </c>
      <c r="Q28" s="749"/>
      <c r="R28" s="750"/>
      <c r="S28" s="748">
        <f>SUM(S27:V27)</f>
        <v>302</v>
      </c>
      <c r="T28" s="749"/>
      <c r="U28" s="749"/>
      <c r="V28" s="750"/>
      <c r="W28" s="727">
        <f>SUM(W26:X26)</f>
        <v>60</v>
      </c>
      <c r="X28" s="728"/>
      <c r="Y28" s="10"/>
    </row>
    <row r="29" spans="2:27" ht="162.6" customHeight="1"/>
    <row r="30" spans="2:27" ht="18">
      <c r="C30" s="81" t="s">
        <v>24</v>
      </c>
    </row>
    <row r="31" spans="2:27" ht="18">
      <c r="C31" s="81" t="s">
        <v>25</v>
      </c>
    </row>
    <row r="32" spans="2:27" ht="18">
      <c r="C32" s="81" t="s">
        <v>26</v>
      </c>
      <c r="D32" s="806" t="s">
        <v>319</v>
      </c>
      <c r="E32" s="806"/>
      <c r="F32" s="806"/>
      <c r="G32" s="806"/>
      <c r="H32" s="806"/>
      <c r="I32" s="806"/>
      <c r="J32" s="806"/>
      <c r="K32" s="806"/>
      <c r="L32" s="806"/>
      <c r="M32" s="806"/>
      <c r="N32" s="806"/>
      <c r="O32" s="806"/>
      <c r="P32" s="806"/>
      <c r="Q32" s="806"/>
      <c r="R32" s="806"/>
      <c r="S32" s="806"/>
      <c r="T32" s="806"/>
      <c r="U32" s="806"/>
      <c r="V32" s="806"/>
      <c r="W32" s="806"/>
      <c r="X32" s="806"/>
    </row>
    <row r="33" spans="2:27" ht="18.600000000000001" customHeight="1" thickBot="1">
      <c r="C33" s="81" t="s">
        <v>317</v>
      </c>
      <c r="D33" s="806" t="s">
        <v>359</v>
      </c>
      <c r="E33" s="806"/>
      <c r="F33" s="806"/>
      <c r="G33" s="806"/>
      <c r="H33" s="806"/>
      <c r="I33" s="806"/>
      <c r="J33" s="806"/>
      <c r="K33" s="806"/>
      <c r="L33" s="806"/>
      <c r="M33" s="806"/>
      <c r="N33" s="806"/>
      <c r="O33" s="806"/>
      <c r="P33" s="806"/>
      <c r="Q33" s="806"/>
      <c r="R33" s="806"/>
      <c r="S33" s="806"/>
      <c r="T33" s="806"/>
      <c r="U33" s="806"/>
      <c r="V33" s="806"/>
      <c r="W33" s="806"/>
      <c r="X33" s="806"/>
    </row>
    <row r="34" spans="2:27">
      <c r="B34" s="720" t="s">
        <v>94</v>
      </c>
      <c r="C34" s="720" t="s">
        <v>95</v>
      </c>
      <c r="D34" s="807" t="s">
        <v>28</v>
      </c>
      <c r="E34" s="808"/>
      <c r="F34" s="723" t="s">
        <v>93</v>
      </c>
      <c r="G34" s="729"/>
      <c r="H34" s="729"/>
      <c r="I34" s="729"/>
      <c r="J34" s="729"/>
      <c r="K34" s="729"/>
      <c r="L34" s="729"/>
      <c r="M34" s="729"/>
      <c r="N34" s="729"/>
      <c r="O34" s="724"/>
      <c r="P34" s="723" t="s">
        <v>92</v>
      </c>
      <c r="Q34" s="732"/>
      <c r="R34" s="733"/>
      <c r="S34" s="723" t="s">
        <v>0</v>
      </c>
      <c r="T34" s="729"/>
      <c r="U34" s="729"/>
      <c r="V34" s="724"/>
      <c r="W34" s="723" t="s">
        <v>1</v>
      </c>
      <c r="X34" s="724"/>
    </row>
    <row r="35" spans="2:27">
      <c r="B35" s="721"/>
      <c r="C35" s="721"/>
      <c r="D35" s="809"/>
      <c r="E35" s="810"/>
      <c r="F35" s="725"/>
      <c r="G35" s="730"/>
      <c r="H35" s="730"/>
      <c r="I35" s="730"/>
      <c r="J35" s="730"/>
      <c r="K35" s="730"/>
      <c r="L35" s="730"/>
      <c r="M35" s="730"/>
      <c r="N35" s="730"/>
      <c r="O35" s="726"/>
      <c r="P35" s="734"/>
      <c r="Q35" s="735"/>
      <c r="R35" s="736"/>
      <c r="S35" s="725"/>
      <c r="T35" s="730"/>
      <c r="U35" s="730"/>
      <c r="V35" s="726"/>
      <c r="W35" s="725"/>
      <c r="X35" s="726"/>
    </row>
    <row r="36" spans="2:27" ht="16.5" thickBot="1">
      <c r="B36" s="721"/>
      <c r="C36" s="721"/>
      <c r="D36" s="811"/>
      <c r="E36" s="812"/>
      <c r="F36" s="727"/>
      <c r="G36" s="731"/>
      <c r="H36" s="731"/>
      <c r="I36" s="731"/>
      <c r="J36" s="731"/>
      <c r="K36" s="731"/>
      <c r="L36" s="731"/>
      <c r="M36" s="731"/>
      <c r="N36" s="731"/>
      <c r="O36" s="728"/>
      <c r="P36" s="737"/>
      <c r="Q36" s="738"/>
      <c r="R36" s="739"/>
      <c r="S36" s="727"/>
      <c r="T36" s="731"/>
      <c r="U36" s="731"/>
      <c r="V36" s="728"/>
      <c r="W36" s="727"/>
      <c r="X36" s="728"/>
    </row>
    <row r="37" spans="2:27" ht="16.5" thickBot="1">
      <c r="B37" s="721"/>
      <c r="C37" s="721"/>
      <c r="D37" s="743" t="s">
        <v>16</v>
      </c>
      <c r="E37" s="743" t="s">
        <v>17</v>
      </c>
      <c r="F37" s="745" t="s">
        <v>2</v>
      </c>
      <c r="G37" s="748" t="s">
        <v>90</v>
      </c>
      <c r="H37" s="749"/>
      <c r="I37" s="749"/>
      <c r="J37" s="749"/>
      <c r="K37" s="749"/>
      <c r="L37" s="750"/>
      <c r="M37" s="748" t="s">
        <v>91</v>
      </c>
      <c r="N37" s="749"/>
      <c r="O37" s="750"/>
      <c r="P37" s="745" t="s">
        <v>3</v>
      </c>
      <c r="Q37" s="745" t="s">
        <v>4</v>
      </c>
      <c r="R37" s="745" t="s">
        <v>5</v>
      </c>
      <c r="S37" s="740" t="s">
        <v>38</v>
      </c>
      <c r="T37" s="751"/>
      <c r="U37" s="751"/>
      <c r="V37" s="741"/>
      <c r="W37" s="740" t="s">
        <v>38</v>
      </c>
      <c r="X37" s="741"/>
    </row>
    <row r="38" spans="2:27" ht="16.5" customHeight="1" thickBot="1">
      <c r="B38" s="721"/>
      <c r="C38" s="721"/>
      <c r="D38" s="744"/>
      <c r="E38" s="744"/>
      <c r="F38" s="746"/>
      <c r="G38" s="745" t="s">
        <v>7</v>
      </c>
      <c r="H38" s="745" t="s">
        <v>8</v>
      </c>
      <c r="I38" s="745" t="s">
        <v>9</v>
      </c>
      <c r="J38" s="745" t="s">
        <v>10</v>
      </c>
      <c r="K38" s="745" t="s">
        <v>11</v>
      </c>
      <c r="L38" s="745" t="s">
        <v>12</v>
      </c>
      <c r="M38" s="745" t="s">
        <v>3</v>
      </c>
      <c r="N38" s="745" t="s">
        <v>4</v>
      </c>
      <c r="O38" s="745" t="s">
        <v>5</v>
      </c>
      <c r="P38" s="746"/>
      <c r="Q38" s="746"/>
      <c r="R38" s="746"/>
      <c r="S38" s="813" t="s">
        <v>36</v>
      </c>
      <c r="T38" s="814"/>
      <c r="U38" s="813" t="s">
        <v>37</v>
      </c>
      <c r="V38" s="819"/>
      <c r="W38" s="786" t="s">
        <v>15</v>
      </c>
      <c r="X38" s="787"/>
    </row>
    <row r="39" spans="2:27" ht="16.5" thickBot="1">
      <c r="B39" s="721"/>
      <c r="C39" s="721"/>
      <c r="D39" s="744"/>
      <c r="E39" s="744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  <c r="S39" s="815"/>
      <c r="T39" s="816"/>
      <c r="U39" s="820"/>
      <c r="V39" s="821"/>
      <c r="W39" s="788"/>
      <c r="X39" s="789"/>
    </row>
    <row r="40" spans="2:27" ht="16.5" thickBot="1">
      <c r="B40" s="721"/>
      <c r="C40" s="721"/>
      <c r="D40" s="744"/>
      <c r="E40" s="744"/>
      <c r="F40" s="746"/>
      <c r="G40" s="746"/>
      <c r="H40" s="746"/>
      <c r="I40" s="746"/>
      <c r="J40" s="746"/>
      <c r="K40" s="746"/>
      <c r="L40" s="746"/>
      <c r="M40" s="746"/>
      <c r="N40" s="746"/>
      <c r="O40" s="746"/>
      <c r="P40" s="746"/>
      <c r="Q40" s="746"/>
      <c r="R40" s="746"/>
      <c r="S40" s="815"/>
      <c r="T40" s="816"/>
      <c r="U40" s="820"/>
      <c r="V40" s="821"/>
      <c r="W40" s="788"/>
      <c r="X40" s="789"/>
    </row>
    <row r="41" spans="2:27" ht="16.5" thickBot="1">
      <c r="B41" s="721"/>
      <c r="C41" s="721"/>
      <c r="D41" s="744"/>
      <c r="E41" s="744"/>
      <c r="F41" s="746"/>
      <c r="G41" s="746"/>
      <c r="H41" s="746"/>
      <c r="I41" s="746"/>
      <c r="J41" s="746"/>
      <c r="K41" s="746"/>
      <c r="L41" s="746"/>
      <c r="M41" s="746"/>
      <c r="N41" s="746"/>
      <c r="O41" s="746"/>
      <c r="P41" s="746"/>
      <c r="Q41" s="746"/>
      <c r="R41" s="746"/>
      <c r="S41" s="817"/>
      <c r="T41" s="818"/>
      <c r="U41" s="822"/>
      <c r="V41" s="823"/>
      <c r="W41" s="790"/>
      <c r="X41" s="791"/>
    </row>
    <row r="42" spans="2:27" ht="16.5" thickBot="1">
      <c r="B42" s="722"/>
      <c r="C42" s="722"/>
      <c r="D42" s="744"/>
      <c r="E42" s="744"/>
      <c r="F42" s="747"/>
      <c r="G42" s="747"/>
      <c r="H42" s="747"/>
      <c r="I42" s="747"/>
      <c r="J42" s="747"/>
      <c r="K42" s="747"/>
      <c r="L42" s="747"/>
      <c r="M42" s="747"/>
      <c r="N42" s="747"/>
      <c r="O42" s="747"/>
      <c r="P42" s="747"/>
      <c r="Q42" s="747"/>
      <c r="R42" s="747"/>
      <c r="S42" s="11" t="s">
        <v>18</v>
      </c>
      <c r="T42" s="11" t="s">
        <v>19</v>
      </c>
      <c r="U42" s="11" t="s">
        <v>18</v>
      </c>
      <c r="V42" s="11" t="s">
        <v>19</v>
      </c>
      <c r="W42" s="11" t="s">
        <v>117</v>
      </c>
      <c r="X42" s="23" t="s">
        <v>118</v>
      </c>
    </row>
    <row r="43" spans="2:27" ht="16.5" thickBot="1">
      <c r="B43" s="331">
        <v>1</v>
      </c>
      <c r="C43" s="329" t="s">
        <v>40</v>
      </c>
      <c r="D43" s="13" t="s">
        <v>184</v>
      </c>
      <c r="E43" s="33">
        <v>2.2999999999999998</v>
      </c>
      <c r="F43" s="13">
        <f t="shared" ref="F43:F49" si="3">SUM(G43:L43)</f>
        <v>20</v>
      </c>
      <c r="G43" s="14"/>
      <c r="H43" s="14"/>
      <c r="I43" s="14"/>
      <c r="J43" s="14"/>
      <c r="K43" s="14">
        <v>20</v>
      </c>
      <c r="L43" s="15"/>
      <c r="M43" s="14" t="s">
        <v>56</v>
      </c>
      <c r="N43" s="14"/>
      <c r="O43" s="15"/>
      <c r="P43" s="14">
        <v>3</v>
      </c>
      <c r="Q43" s="14"/>
      <c r="R43" s="15"/>
      <c r="S43" s="14"/>
      <c r="T43" s="14">
        <v>20</v>
      </c>
      <c r="U43" s="14"/>
      <c r="V43" s="15"/>
      <c r="W43" s="14">
        <v>3</v>
      </c>
      <c r="X43" s="15"/>
    </row>
    <row r="44" spans="2:27" ht="16.5" thickBot="1">
      <c r="B44" s="331">
        <v>2</v>
      </c>
      <c r="C44" s="332" t="s">
        <v>810</v>
      </c>
      <c r="D44" s="13" t="s">
        <v>21</v>
      </c>
      <c r="E44" s="13">
        <v>2.2999999999999998</v>
      </c>
      <c r="F44" s="13">
        <f t="shared" si="3"/>
        <v>18</v>
      </c>
      <c r="G44" s="14"/>
      <c r="H44" s="14"/>
      <c r="I44" s="14"/>
      <c r="J44" s="14"/>
      <c r="K44" s="14">
        <v>18</v>
      </c>
      <c r="L44" s="15"/>
      <c r="M44" s="14" t="s">
        <v>56</v>
      </c>
      <c r="N44" s="14"/>
      <c r="O44" s="15"/>
      <c r="P44" s="14">
        <v>3</v>
      </c>
      <c r="Q44" s="14"/>
      <c r="R44" s="15"/>
      <c r="S44" s="14"/>
      <c r="T44" s="14">
        <v>18</v>
      </c>
      <c r="U44" s="14"/>
      <c r="V44" s="15"/>
      <c r="W44" s="14">
        <v>3</v>
      </c>
      <c r="X44" s="15"/>
    </row>
    <row r="45" spans="2:27" ht="16.5" thickBot="1">
      <c r="B45" s="331">
        <v>3</v>
      </c>
      <c r="C45" s="329" t="s">
        <v>145</v>
      </c>
      <c r="D45" s="13" t="s">
        <v>21</v>
      </c>
      <c r="E45" s="13" t="s">
        <v>150</v>
      </c>
      <c r="F45" s="13">
        <f t="shared" si="3"/>
        <v>36</v>
      </c>
      <c r="G45" s="14"/>
      <c r="H45" s="14"/>
      <c r="I45" s="14"/>
      <c r="J45" s="14"/>
      <c r="K45" s="14">
        <v>36</v>
      </c>
      <c r="L45" s="15"/>
      <c r="M45" s="14" t="s">
        <v>56</v>
      </c>
      <c r="N45" s="14"/>
      <c r="O45" s="15"/>
      <c r="P45" s="14">
        <v>7</v>
      </c>
      <c r="Q45" s="14"/>
      <c r="R45" s="15"/>
      <c r="S45" s="14"/>
      <c r="T45" s="14">
        <v>18</v>
      </c>
      <c r="U45" s="14"/>
      <c r="V45" s="15">
        <v>18</v>
      </c>
      <c r="W45" s="14">
        <v>7</v>
      </c>
      <c r="X45" s="15">
        <v>8</v>
      </c>
    </row>
    <row r="46" spans="2:27" ht="16.5" thickBot="1">
      <c r="B46" s="331">
        <v>4</v>
      </c>
      <c r="C46" s="16" t="s">
        <v>351</v>
      </c>
      <c r="D46" s="47" t="s">
        <v>21</v>
      </c>
      <c r="E46" s="47" t="s">
        <v>150</v>
      </c>
      <c r="F46" s="47">
        <f t="shared" si="3"/>
        <v>90</v>
      </c>
      <c r="G46" s="18"/>
      <c r="H46" s="18"/>
      <c r="I46" s="18"/>
      <c r="J46" s="18"/>
      <c r="K46" s="56">
        <f>54+36</f>
        <v>90</v>
      </c>
      <c r="L46" s="37"/>
      <c r="M46" s="18"/>
      <c r="N46" s="18" t="s">
        <v>56</v>
      </c>
      <c r="O46" s="37"/>
      <c r="P46" s="18"/>
      <c r="Q46" s="18">
        <v>20</v>
      </c>
      <c r="R46" s="37"/>
      <c r="S46" s="18"/>
      <c r="T46" s="18">
        <v>54</v>
      </c>
      <c r="U46" s="18"/>
      <c r="V46" s="37">
        <v>36</v>
      </c>
      <c r="W46" s="18">
        <v>12</v>
      </c>
      <c r="X46" s="37">
        <v>8</v>
      </c>
    </row>
    <row r="47" spans="2:27" ht="16.5" thickBot="1">
      <c r="B47" s="331">
        <v>5</v>
      </c>
      <c r="C47" s="16" t="s">
        <v>152</v>
      </c>
      <c r="D47" s="47" t="s">
        <v>20</v>
      </c>
      <c r="E47" s="47">
        <v>3</v>
      </c>
      <c r="F47" s="47">
        <f t="shared" si="3"/>
        <v>34</v>
      </c>
      <c r="G47" s="18">
        <v>16</v>
      </c>
      <c r="H47" s="18"/>
      <c r="I47" s="18"/>
      <c r="J47" s="18"/>
      <c r="K47" s="18">
        <v>18</v>
      </c>
      <c r="L47" s="37"/>
      <c r="M47" s="18" t="s">
        <v>56</v>
      </c>
      <c r="N47" s="18"/>
      <c r="O47" s="37"/>
      <c r="P47" s="18">
        <v>13</v>
      </c>
      <c r="Q47" s="18"/>
      <c r="R47" s="37"/>
      <c r="S47" s="18">
        <v>16</v>
      </c>
      <c r="T47" s="18">
        <v>18</v>
      </c>
      <c r="U47" s="18"/>
      <c r="V47" s="37"/>
      <c r="W47" s="18">
        <v>5</v>
      </c>
      <c r="X47" s="37"/>
    </row>
    <row r="48" spans="2:27" ht="32.25" thickBot="1">
      <c r="B48" s="331">
        <v>6</v>
      </c>
      <c r="C48" s="16" t="s">
        <v>428</v>
      </c>
      <c r="D48" s="47" t="s">
        <v>21</v>
      </c>
      <c r="E48" s="47">
        <v>4</v>
      </c>
      <c r="F48" s="47">
        <f t="shared" si="3"/>
        <v>36</v>
      </c>
      <c r="G48" s="18"/>
      <c r="H48" s="18"/>
      <c r="I48" s="18"/>
      <c r="J48" s="18"/>
      <c r="K48" s="18">
        <v>36</v>
      </c>
      <c r="L48" s="37"/>
      <c r="M48" s="18" t="s">
        <v>56</v>
      </c>
      <c r="N48" s="18"/>
      <c r="O48" s="37"/>
      <c r="P48" s="18">
        <v>10</v>
      </c>
      <c r="Q48" s="18"/>
      <c r="R48" s="37"/>
      <c r="S48" s="18"/>
      <c r="T48" s="18"/>
      <c r="U48" s="18"/>
      <c r="V48" s="51">
        <v>36</v>
      </c>
      <c r="W48" s="18"/>
      <c r="X48" s="37">
        <v>6</v>
      </c>
      <c r="AA48" s="8" t="s">
        <v>358</v>
      </c>
    </row>
    <row r="49" spans="2:27" ht="16.5" thickBot="1">
      <c r="B49" s="331">
        <v>7</v>
      </c>
      <c r="C49" s="16" t="s">
        <v>153</v>
      </c>
      <c r="D49" s="47" t="s">
        <v>21</v>
      </c>
      <c r="E49" s="47">
        <v>4</v>
      </c>
      <c r="F49" s="47">
        <f t="shared" si="3"/>
        <v>18</v>
      </c>
      <c r="G49" s="18"/>
      <c r="H49" s="18"/>
      <c r="I49" s="18"/>
      <c r="J49" s="18"/>
      <c r="K49" s="18">
        <v>18</v>
      </c>
      <c r="L49" s="37"/>
      <c r="M49" s="18" t="s">
        <v>56</v>
      </c>
      <c r="N49" s="18"/>
      <c r="O49" s="37"/>
      <c r="P49" s="18">
        <v>4</v>
      </c>
      <c r="Q49" s="18"/>
      <c r="R49" s="37"/>
      <c r="S49" s="18"/>
      <c r="T49" s="18"/>
      <c r="U49" s="18"/>
      <c r="V49" s="52">
        <v>18</v>
      </c>
      <c r="W49" s="18"/>
      <c r="X49" s="37">
        <v>4</v>
      </c>
    </row>
    <row r="50" spans="2:27" ht="18.75" thickBot="1">
      <c r="B50" s="331">
        <v>8</v>
      </c>
      <c r="C50" s="179" t="s">
        <v>352</v>
      </c>
      <c r="D50" s="180" t="s">
        <v>21</v>
      </c>
      <c r="E50" s="180">
        <v>4</v>
      </c>
      <c r="F50" s="180">
        <v>20</v>
      </c>
      <c r="G50" s="181"/>
      <c r="H50" s="181"/>
      <c r="I50" s="181"/>
      <c r="J50" s="181"/>
      <c r="K50" s="181">
        <v>20</v>
      </c>
      <c r="L50" s="180"/>
      <c r="M50" s="181"/>
      <c r="N50" s="181"/>
      <c r="O50" s="180"/>
      <c r="P50" s="181">
        <v>4</v>
      </c>
      <c r="Q50" s="181"/>
      <c r="R50" s="180"/>
      <c r="S50" s="181"/>
      <c r="T50" s="181"/>
      <c r="U50" s="181"/>
      <c r="V50" s="180">
        <v>20</v>
      </c>
      <c r="W50" s="181"/>
      <c r="X50" s="180">
        <v>4</v>
      </c>
      <c r="AA50" s="8" t="s">
        <v>358</v>
      </c>
    </row>
    <row r="51" spans="2:27" ht="16.5" thickBot="1">
      <c r="B51" s="769" t="s">
        <v>22</v>
      </c>
      <c r="C51" s="770"/>
      <c r="D51" s="770"/>
      <c r="E51" s="771"/>
      <c r="F51" s="772">
        <f t="shared" ref="F51:L51" si="4">SUM(F43:F50)</f>
        <v>272</v>
      </c>
      <c r="G51" s="89">
        <f>SUM(G43:G50)</f>
        <v>16</v>
      </c>
      <c r="H51" s="89">
        <f t="shared" si="4"/>
        <v>0</v>
      </c>
      <c r="I51" s="89">
        <f t="shared" si="4"/>
        <v>0</v>
      </c>
      <c r="J51" s="89">
        <f t="shared" si="4"/>
        <v>0</v>
      </c>
      <c r="K51" s="89">
        <f>SUM(K43:K50)</f>
        <v>256</v>
      </c>
      <c r="L51" s="89">
        <f t="shared" si="4"/>
        <v>0</v>
      </c>
      <c r="M51" s="772"/>
      <c r="N51" s="772"/>
      <c r="O51" s="772"/>
      <c r="P51" s="772">
        <f>SUM(P42:P50)</f>
        <v>44</v>
      </c>
      <c r="Q51" s="772">
        <f>SUM(Q42:Q50)</f>
        <v>20</v>
      </c>
      <c r="R51" s="772">
        <f>SUM(R42:R50)</f>
        <v>0</v>
      </c>
      <c r="S51" s="89">
        <f>SUM(S43:S50)</f>
        <v>16</v>
      </c>
      <c r="T51" s="89">
        <f>SUM(T43:T50)</f>
        <v>128</v>
      </c>
      <c r="U51" s="89">
        <f t="shared" ref="U51:X51" si="5">SUM(U43:U50)</f>
        <v>0</v>
      </c>
      <c r="V51" s="89">
        <f t="shared" si="5"/>
        <v>128</v>
      </c>
      <c r="W51" s="89">
        <f t="shared" si="5"/>
        <v>30</v>
      </c>
      <c r="X51" s="89">
        <f t="shared" si="5"/>
        <v>30</v>
      </c>
      <c r="Z51" s="34"/>
      <c r="AA51" s="34"/>
    </row>
    <row r="52" spans="2:27" ht="16.5" thickBot="1">
      <c r="B52" s="775" t="s">
        <v>35</v>
      </c>
      <c r="C52" s="776"/>
      <c r="D52" s="776"/>
      <c r="E52" s="777"/>
      <c r="F52" s="773"/>
      <c r="G52" s="723">
        <f>SUM(G51:L51)</f>
        <v>272</v>
      </c>
      <c r="H52" s="923"/>
      <c r="I52" s="923"/>
      <c r="J52" s="923"/>
      <c r="K52" s="923"/>
      <c r="L52" s="924"/>
      <c r="M52" s="773"/>
      <c r="N52" s="773"/>
      <c r="O52" s="773"/>
      <c r="P52" s="774"/>
      <c r="Q52" s="774"/>
      <c r="R52" s="774"/>
      <c r="S52" s="748">
        <f>SUM(S51:T51)</f>
        <v>144</v>
      </c>
      <c r="T52" s="750"/>
      <c r="U52" s="748">
        <f>SUM(U51:V51)</f>
        <v>128</v>
      </c>
      <c r="V52" s="750"/>
      <c r="W52" s="723" t="s">
        <v>23</v>
      </c>
      <c r="X52" s="724"/>
    </row>
    <row r="53" spans="2:27" ht="16.5" thickBot="1">
      <c r="B53" s="778"/>
      <c r="C53" s="779"/>
      <c r="D53" s="779"/>
      <c r="E53" s="780"/>
      <c r="F53" s="774"/>
      <c r="G53" s="925"/>
      <c r="H53" s="926"/>
      <c r="I53" s="926"/>
      <c r="J53" s="926"/>
      <c r="K53" s="926"/>
      <c r="L53" s="927"/>
      <c r="M53" s="774"/>
      <c r="N53" s="774"/>
      <c r="O53" s="774"/>
      <c r="P53" s="748">
        <f>SUM(P51:R52)</f>
        <v>64</v>
      </c>
      <c r="Q53" s="749"/>
      <c r="R53" s="750"/>
      <c r="S53" s="748">
        <f>SUM(S52:V52)</f>
        <v>272</v>
      </c>
      <c r="T53" s="749"/>
      <c r="U53" s="749"/>
      <c r="V53" s="750"/>
      <c r="W53" s="727">
        <f>SUM(W51:X51)</f>
        <v>60</v>
      </c>
      <c r="X53" s="728"/>
    </row>
    <row r="55" spans="2:27" ht="260.45" customHeight="1"/>
    <row r="56" spans="2:27" ht="18.75">
      <c r="B56" s="161"/>
      <c r="C56" s="81" t="s">
        <v>24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</row>
    <row r="57" spans="2:27" ht="18.75">
      <c r="B57" s="161"/>
      <c r="C57" s="81" t="s">
        <v>25</v>
      </c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</row>
    <row r="58" spans="2:27" ht="18.75" customHeight="1">
      <c r="B58" s="161"/>
      <c r="C58" s="81" t="s">
        <v>26</v>
      </c>
      <c r="D58" s="806" t="s">
        <v>319</v>
      </c>
      <c r="E58" s="890"/>
      <c r="F58" s="890"/>
      <c r="G58" s="890"/>
      <c r="H58" s="890"/>
      <c r="I58" s="890"/>
      <c r="J58" s="890"/>
      <c r="K58" s="890"/>
      <c r="L58" s="890"/>
      <c r="M58" s="890"/>
      <c r="N58" s="890"/>
      <c r="O58" s="890"/>
      <c r="P58" s="890"/>
      <c r="Q58" s="890"/>
      <c r="R58" s="890"/>
    </row>
    <row r="59" spans="2:27" ht="18.75">
      <c r="B59" s="161"/>
      <c r="C59" s="81" t="s">
        <v>317</v>
      </c>
      <c r="D59" s="806" t="s">
        <v>359</v>
      </c>
      <c r="E59" s="890"/>
      <c r="F59" s="890"/>
      <c r="G59" s="890"/>
      <c r="H59" s="890"/>
      <c r="I59" s="890"/>
      <c r="J59" s="890"/>
      <c r="K59" s="890"/>
      <c r="L59" s="890"/>
      <c r="M59" s="890"/>
      <c r="N59" s="890"/>
      <c r="O59" s="890"/>
      <c r="P59" s="890"/>
      <c r="Q59" s="890"/>
      <c r="R59" s="890"/>
    </row>
    <row r="60" spans="2:27" ht="19.5" thickBot="1">
      <c r="B60" s="161"/>
      <c r="C60" s="81" t="s">
        <v>354</v>
      </c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</row>
    <row r="61" spans="2:27">
      <c r="B61" s="891" t="s">
        <v>94</v>
      </c>
      <c r="C61" s="891" t="s">
        <v>95</v>
      </c>
      <c r="D61" s="894" t="s">
        <v>28</v>
      </c>
      <c r="E61" s="895"/>
      <c r="F61" s="900" t="s">
        <v>93</v>
      </c>
      <c r="G61" s="901"/>
      <c r="H61" s="901"/>
      <c r="I61" s="901"/>
      <c r="J61" s="901"/>
      <c r="K61" s="901"/>
      <c r="L61" s="901"/>
      <c r="M61" s="901"/>
      <c r="N61" s="901"/>
      <c r="O61" s="902"/>
      <c r="P61" s="900" t="s">
        <v>92</v>
      </c>
      <c r="Q61" s="909"/>
      <c r="R61" s="910"/>
    </row>
    <row r="62" spans="2:27">
      <c r="B62" s="892"/>
      <c r="C62" s="892"/>
      <c r="D62" s="896"/>
      <c r="E62" s="897"/>
      <c r="F62" s="903"/>
      <c r="G62" s="904"/>
      <c r="H62" s="904"/>
      <c r="I62" s="904"/>
      <c r="J62" s="904"/>
      <c r="K62" s="904"/>
      <c r="L62" s="904"/>
      <c r="M62" s="904"/>
      <c r="N62" s="904"/>
      <c r="O62" s="905"/>
      <c r="P62" s="911"/>
      <c r="Q62" s="912"/>
      <c r="R62" s="913"/>
    </row>
    <row r="63" spans="2:27" ht="16.5" thickBot="1">
      <c r="B63" s="892"/>
      <c r="C63" s="892"/>
      <c r="D63" s="898"/>
      <c r="E63" s="899"/>
      <c r="F63" s="906"/>
      <c r="G63" s="907"/>
      <c r="H63" s="907"/>
      <c r="I63" s="907"/>
      <c r="J63" s="907"/>
      <c r="K63" s="907"/>
      <c r="L63" s="907"/>
      <c r="M63" s="907"/>
      <c r="N63" s="907"/>
      <c r="O63" s="908"/>
      <c r="P63" s="914"/>
      <c r="Q63" s="915"/>
      <c r="R63" s="916"/>
    </row>
    <row r="64" spans="2:27" ht="16.5" thickBot="1">
      <c r="B64" s="892"/>
      <c r="C64" s="892"/>
      <c r="D64" s="875" t="s">
        <v>16</v>
      </c>
      <c r="E64" s="875" t="s">
        <v>17</v>
      </c>
      <c r="F64" s="745" t="s">
        <v>2</v>
      </c>
      <c r="G64" s="917" t="s">
        <v>90</v>
      </c>
      <c r="H64" s="918"/>
      <c r="I64" s="918"/>
      <c r="J64" s="918"/>
      <c r="K64" s="918"/>
      <c r="L64" s="919"/>
      <c r="M64" s="917" t="s">
        <v>91</v>
      </c>
      <c r="N64" s="918"/>
      <c r="O64" s="919"/>
      <c r="P64" s="875" t="s">
        <v>3</v>
      </c>
      <c r="Q64" s="875" t="s">
        <v>4</v>
      </c>
      <c r="R64" s="875" t="s">
        <v>5</v>
      </c>
    </row>
    <row r="65" spans="2:18">
      <c r="B65" s="892"/>
      <c r="C65" s="892"/>
      <c r="D65" s="876"/>
      <c r="E65" s="876"/>
      <c r="F65" s="746"/>
      <c r="G65" s="875" t="s">
        <v>7</v>
      </c>
      <c r="H65" s="875" t="s">
        <v>8</v>
      </c>
      <c r="I65" s="875" t="s">
        <v>9</v>
      </c>
      <c r="J65" s="875" t="s">
        <v>10</v>
      </c>
      <c r="K65" s="875" t="s">
        <v>11</v>
      </c>
      <c r="L65" s="875" t="s">
        <v>12</v>
      </c>
      <c r="M65" s="875" t="s">
        <v>3</v>
      </c>
      <c r="N65" s="875" t="s">
        <v>4</v>
      </c>
      <c r="O65" s="875" t="s">
        <v>5</v>
      </c>
      <c r="P65" s="876"/>
      <c r="Q65" s="876"/>
      <c r="R65" s="876"/>
    </row>
    <row r="66" spans="2:18">
      <c r="B66" s="892"/>
      <c r="C66" s="892"/>
      <c r="D66" s="876"/>
      <c r="E66" s="876"/>
      <c r="F66" s="746"/>
      <c r="G66" s="876"/>
      <c r="H66" s="876"/>
      <c r="I66" s="876"/>
      <c r="J66" s="876"/>
      <c r="K66" s="876"/>
      <c r="L66" s="876"/>
      <c r="M66" s="876"/>
      <c r="N66" s="876"/>
      <c r="O66" s="876"/>
      <c r="P66" s="876"/>
      <c r="Q66" s="876"/>
      <c r="R66" s="876"/>
    </row>
    <row r="67" spans="2:18">
      <c r="B67" s="892"/>
      <c r="C67" s="892"/>
      <c r="D67" s="876"/>
      <c r="E67" s="876"/>
      <c r="F67" s="746"/>
      <c r="G67" s="876"/>
      <c r="H67" s="876"/>
      <c r="I67" s="876"/>
      <c r="J67" s="876"/>
      <c r="K67" s="876"/>
      <c r="L67" s="876"/>
      <c r="M67" s="876"/>
      <c r="N67" s="876"/>
      <c r="O67" s="876"/>
      <c r="P67" s="876"/>
      <c r="Q67" s="876"/>
      <c r="R67" s="876"/>
    </row>
    <row r="68" spans="2:18">
      <c r="B68" s="892"/>
      <c r="C68" s="892"/>
      <c r="D68" s="876"/>
      <c r="E68" s="876"/>
      <c r="F68" s="746"/>
      <c r="G68" s="876"/>
      <c r="H68" s="876"/>
      <c r="I68" s="876"/>
      <c r="J68" s="876"/>
      <c r="K68" s="876"/>
      <c r="L68" s="876"/>
      <c r="M68" s="876"/>
      <c r="N68" s="876"/>
      <c r="O68" s="876"/>
      <c r="P68" s="876"/>
      <c r="Q68" s="876"/>
      <c r="R68" s="876"/>
    </row>
    <row r="69" spans="2:18" ht="16.5" thickBot="1">
      <c r="B69" s="893"/>
      <c r="C69" s="893"/>
      <c r="D69" s="877"/>
      <c r="E69" s="877"/>
      <c r="F69" s="747"/>
      <c r="G69" s="877"/>
      <c r="H69" s="877"/>
      <c r="I69" s="877"/>
      <c r="J69" s="877"/>
      <c r="K69" s="877"/>
      <c r="L69" s="877"/>
      <c r="M69" s="877"/>
      <c r="N69" s="877"/>
      <c r="O69" s="877"/>
      <c r="P69" s="877"/>
      <c r="Q69" s="877"/>
      <c r="R69" s="877"/>
    </row>
    <row r="70" spans="2:18" ht="16.5" thickBot="1">
      <c r="B70" s="162">
        <v>1</v>
      </c>
      <c r="C70" s="329" t="s">
        <v>154</v>
      </c>
      <c r="D70" s="13" t="s">
        <v>21</v>
      </c>
      <c r="E70" s="12">
        <v>2</v>
      </c>
      <c r="F70" s="13">
        <f t="shared" ref="F70:F77" si="6">SUM(G70:L70)</f>
        <v>18</v>
      </c>
      <c r="G70" s="14"/>
      <c r="H70" s="14"/>
      <c r="I70" s="14"/>
      <c r="J70" s="14"/>
      <c r="K70" s="14">
        <v>18</v>
      </c>
      <c r="L70" s="15"/>
      <c r="M70" s="14"/>
      <c r="N70" s="14" t="s">
        <v>56</v>
      </c>
      <c r="O70" s="15"/>
      <c r="P70" s="14"/>
      <c r="Q70" s="14">
        <v>4</v>
      </c>
      <c r="R70" s="15"/>
    </row>
    <row r="71" spans="2:18" ht="16.5" thickBot="1">
      <c r="B71" s="162">
        <v>2</v>
      </c>
      <c r="C71" s="329" t="s">
        <v>155</v>
      </c>
      <c r="D71" s="13" t="s">
        <v>21</v>
      </c>
      <c r="E71" s="13">
        <v>2</v>
      </c>
      <c r="F71" s="13">
        <f t="shared" si="6"/>
        <v>18</v>
      </c>
      <c r="G71" s="14"/>
      <c r="H71" s="14"/>
      <c r="I71" s="14"/>
      <c r="J71" s="14"/>
      <c r="K71" s="14">
        <v>18</v>
      </c>
      <c r="L71" s="15"/>
      <c r="M71" s="14"/>
      <c r="N71" s="14" t="s">
        <v>56</v>
      </c>
      <c r="O71" s="15"/>
      <c r="P71" s="14"/>
      <c r="Q71" s="14">
        <v>4</v>
      </c>
      <c r="R71" s="15"/>
    </row>
    <row r="72" spans="2:18" ht="16.5" thickBot="1">
      <c r="B72" s="162">
        <v>3</v>
      </c>
      <c r="C72" s="329" t="s">
        <v>156</v>
      </c>
      <c r="D72" s="13" t="s">
        <v>21</v>
      </c>
      <c r="E72" s="13">
        <v>2</v>
      </c>
      <c r="F72" s="13">
        <f t="shared" si="6"/>
        <v>18</v>
      </c>
      <c r="G72" s="14"/>
      <c r="H72" s="14"/>
      <c r="I72" s="14"/>
      <c r="J72" s="14"/>
      <c r="K72" s="14">
        <v>18</v>
      </c>
      <c r="L72" s="15"/>
      <c r="M72" s="14"/>
      <c r="N72" s="14" t="s">
        <v>56</v>
      </c>
      <c r="O72" s="15"/>
      <c r="P72" s="14"/>
      <c r="Q72" s="14">
        <v>4</v>
      </c>
      <c r="R72" s="15"/>
    </row>
    <row r="73" spans="2:18" ht="16.5" thickBot="1">
      <c r="B73" s="162">
        <v>4</v>
      </c>
      <c r="C73" s="329" t="s">
        <v>154</v>
      </c>
      <c r="D73" s="13" t="s">
        <v>21</v>
      </c>
      <c r="E73" s="13">
        <v>3</v>
      </c>
      <c r="F73" s="13">
        <f t="shared" si="6"/>
        <v>18</v>
      </c>
      <c r="G73" s="14"/>
      <c r="H73" s="14"/>
      <c r="I73" s="14"/>
      <c r="J73" s="14"/>
      <c r="K73" s="14">
        <v>18</v>
      </c>
      <c r="L73" s="15"/>
      <c r="M73" s="14"/>
      <c r="N73" s="14" t="s">
        <v>56</v>
      </c>
      <c r="O73" s="15"/>
      <c r="P73" s="14"/>
      <c r="Q73" s="14">
        <v>4</v>
      </c>
      <c r="R73" s="15"/>
    </row>
    <row r="74" spans="2:18" ht="16.5" thickBot="1">
      <c r="B74" s="162">
        <v>5</v>
      </c>
      <c r="C74" s="329" t="s">
        <v>155</v>
      </c>
      <c r="D74" s="13" t="s">
        <v>21</v>
      </c>
      <c r="E74" s="13">
        <v>3</v>
      </c>
      <c r="F74" s="13">
        <f t="shared" si="6"/>
        <v>18</v>
      </c>
      <c r="G74" s="14"/>
      <c r="H74" s="14"/>
      <c r="I74" s="14"/>
      <c r="J74" s="14"/>
      <c r="K74" s="14">
        <v>18</v>
      </c>
      <c r="L74" s="15"/>
      <c r="M74" s="14"/>
      <c r="N74" s="14" t="s">
        <v>56</v>
      </c>
      <c r="O74" s="15"/>
      <c r="P74" s="14"/>
      <c r="Q74" s="14">
        <v>4</v>
      </c>
      <c r="R74" s="15"/>
    </row>
    <row r="75" spans="2:18" ht="16.5" thickBot="1">
      <c r="B75" s="162">
        <v>6</v>
      </c>
      <c r="C75" s="329" t="s">
        <v>156</v>
      </c>
      <c r="D75" s="13" t="s">
        <v>21</v>
      </c>
      <c r="E75" s="13">
        <v>3</v>
      </c>
      <c r="F75" s="13">
        <f t="shared" si="6"/>
        <v>18</v>
      </c>
      <c r="G75" s="14"/>
      <c r="H75" s="14"/>
      <c r="I75" s="14"/>
      <c r="J75" s="14"/>
      <c r="K75" s="14">
        <v>18</v>
      </c>
      <c r="L75" s="15"/>
      <c r="M75" s="14"/>
      <c r="N75" s="14" t="s">
        <v>56</v>
      </c>
      <c r="O75" s="15"/>
      <c r="P75" s="14"/>
      <c r="Q75" s="14">
        <v>4</v>
      </c>
      <c r="R75" s="15"/>
    </row>
    <row r="76" spans="2:18" ht="16.5" thickBot="1">
      <c r="B76" s="162">
        <v>7</v>
      </c>
      <c r="C76" s="329" t="s">
        <v>157</v>
      </c>
      <c r="D76" s="13" t="s">
        <v>21</v>
      </c>
      <c r="E76" s="13">
        <v>4</v>
      </c>
      <c r="F76" s="13">
        <f t="shared" si="6"/>
        <v>18</v>
      </c>
      <c r="G76" s="14"/>
      <c r="H76" s="14"/>
      <c r="I76" s="14"/>
      <c r="J76" s="14"/>
      <c r="K76" s="14">
        <v>18</v>
      </c>
      <c r="L76" s="15"/>
      <c r="M76" s="14"/>
      <c r="N76" s="14" t="s">
        <v>56</v>
      </c>
      <c r="O76" s="15"/>
      <c r="P76" s="14"/>
      <c r="Q76" s="14">
        <v>4</v>
      </c>
      <c r="R76" s="15"/>
    </row>
    <row r="77" spans="2:18" ht="16.5" thickBot="1">
      <c r="B77" s="162">
        <v>8</v>
      </c>
      <c r="C77" s="329" t="s">
        <v>158</v>
      </c>
      <c r="D77" s="13" t="s">
        <v>21</v>
      </c>
      <c r="E77" s="13">
        <v>4</v>
      </c>
      <c r="F77" s="13">
        <f t="shared" si="6"/>
        <v>18</v>
      </c>
      <c r="G77" s="14"/>
      <c r="H77" s="14"/>
      <c r="I77" s="14"/>
      <c r="J77" s="14"/>
      <c r="K77" s="14">
        <v>18</v>
      </c>
      <c r="L77" s="15"/>
      <c r="M77" s="14"/>
      <c r="N77" s="14" t="s">
        <v>56</v>
      </c>
      <c r="O77" s="15"/>
      <c r="P77" s="14"/>
      <c r="Q77" s="14">
        <v>4</v>
      </c>
      <c r="R77" s="15"/>
    </row>
    <row r="78" spans="2:18" ht="16.5" thickBot="1">
      <c r="B78" s="920"/>
      <c r="C78" s="921"/>
      <c r="D78" s="921"/>
      <c r="E78" s="922"/>
      <c r="F78" s="833">
        <f>SUM(F70:F77)</f>
        <v>144</v>
      </c>
      <c r="G78" s="9">
        <f>SUM(G70:G77)</f>
        <v>0</v>
      </c>
      <c r="H78" s="9">
        <f t="shared" ref="H78:L78" si="7">SUM(H70:H77)</f>
        <v>0</v>
      </c>
      <c r="I78" s="9">
        <f t="shared" si="7"/>
        <v>0</v>
      </c>
      <c r="J78" s="9">
        <f t="shared" si="7"/>
        <v>0</v>
      </c>
      <c r="K78" s="9">
        <f t="shared" si="7"/>
        <v>144</v>
      </c>
      <c r="L78" s="9">
        <f t="shared" si="7"/>
        <v>0</v>
      </c>
      <c r="M78" s="833"/>
      <c r="N78" s="833"/>
      <c r="O78" s="833"/>
      <c r="P78" s="330">
        <f>SUM(P70:P77)</f>
        <v>0</v>
      </c>
      <c r="Q78" s="330">
        <f>SUM(Q70:Q77)</f>
        <v>32</v>
      </c>
      <c r="R78" s="330">
        <f t="shared" ref="R78" si="8">SUM(R70:R77)</f>
        <v>0</v>
      </c>
    </row>
    <row r="79" spans="2:18" ht="16.5" thickBot="1">
      <c r="B79" s="884" t="s">
        <v>35</v>
      </c>
      <c r="C79" s="885"/>
      <c r="D79" s="885"/>
      <c r="E79" s="886"/>
      <c r="F79" s="834"/>
      <c r="G79" s="839"/>
      <c r="H79" s="841">
        <f>SUM(G78:L78)</f>
        <v>144</v>
      </c>
      <c r="I79" s="842"/>
      <c r="J79" s="842"/>
      <c r="K79" s="842"/>
      <c r="L79" s="843"/>
      <c r="M79" s="834"/>
      <c r="N79" s="834"/>
      <c r="O79" s="834"/>
      <c r="P79" s="331"/>
      <c r="Q79" s="331"/>
      <c r="R79" s="331"/>
    </row>
    <row r="80" spans="2:18" ht="16.5" thickBot="1">
      <c r="B80" s="887"/>
      <c r="C80" s="888"/>
      <c r="D80" s="888"/>
      <c r="E80" s="889"/>
      <c r="F80" s="835"/>
      <c r="G80" s="840"/>
      <c r="H80" s="844"/>
      <c r="I80" s="845"/>
      <c r="J80" s="845"/>
      <c r="K80" s="845"/>
      <c r="L80" s="846"/>
      <c r="M80" s="835"/>
      <c r="N80" s="835"/>
      <c r="O80" s="835"/>
      <c r="P80" s="740">
        <f>SUM(P78:R79)</f>
        <v>32</v>
      </c>
      <c r="Q80" s="751"/>
      <c r="R80" s="741"/>
    </row>
    <row r="81" spans="2:18" ht="13.5" customHeight="1"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</row>
    <row r="82" spans="2:18" ht="258" customHeight="1"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</row>
    <row r="83" spans="2:18" ht="19.5" customHeight="1">
      <c r="B83" s="161"/>
      <c r="C83" s="81" t="s">
        <v>24</v>
      </c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</row>
    <row r="84" spans="2:18" ht="18.75">
      <c r="B84" s="161"/>
      <c r="C84" s="81" t="s">
        <v>25</v>
      </c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</row>
    <row r="85" spans="2:18" ht="16.5" customHeight="1">
      <c r="B85" s="161"/>
      <c r="C85" s="81" t="s">
        <v>26</v>
      </c>
      <c r="D85" s="806" t="s">
        <v>319</v>
      </c>
      <c r="E85" s="890"/>
      <c r="F85" s="890"/>
      <c r="G85" s="890"/>
      <c r="H85" s="890"/>
      <c r="I85" s="890"/>
      <c r="J85" s="890"/>
      <c r="K85" s="890"/>
      <c r="L85" s="890"/>
      <c r="M85" s="890"/>
      <c r="N85" s="890"/>
      <c r="O85" s="890"/>
      <c r="P85" s="890"/>
      <c r="Q85" s="890"/>
      <c r="R85" s="890"/>
    </row>
    <row r="86" spans="2:18" ht="16.5" customHeight="1">
      <c r="B86" s="161"/>
      <c r="C86" s="81" t="s">
        <v>317</v>
      </c>
      <c r="D86" s="806" t="s">
        <v>650</v>
      </c>
      <c r="E86" s="890"/>
      <c r="F86" s="890"/>
      <c r="G86" s="890"/>
      <c r="H86" s="890"/>
      <c r="I86" s="890"/>
      <c r="J86" s="890"/>
      <c r="K86" s="890"/>
      <c r="L86" s="890"/>
      <c r="M86" s="890"/>
      <c r="N86" s="890"/>
      <c r="O86" s="890"/>
      <c r="P86" s="890"/>
      <c r="Q86" s="890"/>
      <c r="R86" s="890"/>
    </row>
    <row r="87" spans="2:18" ht="19.5" thickBot="1">
      <c r="B87" s="161"/>
      <c r="C87" s="81" t="s">
        <v>355</v>
      </c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</row>
    <row r="88" spans="2:18" ht="15.75" customHeight="1">
      <c r="B88" s="891" t="s">
        <v>94</v>
      </c>
      <c r="C88" s="891" t="s">
        <v>95</v>
      </c>
      <c r="D88" s="894" t="s">
        <v>28</v>
      </c>
      <c r="E88" s="895"/>
      <c r="F88" s="900" t="s">
        <v>93</v>
      </c>
      <c r="G88" s="901"/>
      <c r="H88" s="901"/>
      <c r="I88" s="901"/>
      <c r="J88" s="901"/>
      <c r="K88" s="901"/>
      <c r="L88" s="901"/>
      <c r="M88" s="901"/>
      <c r="N88" s="901"/>
      <c r="O88" s="902"/>
      <c r="P88" s="900" t="s">
        <v>92</v>
      </c>
      <c r="Q88" s="909"/>
      <c r="R88" s="910"/>
    </row>
    <row r="89" spans="2:18" ht="15.75" customHeight="1">
      <c r="B89" s="892"/>
      <c r="C89" s="892"/>
      <c r="D89" s="896"/>
      <c r="E89" s="897"/>
      <c r="F89" s="903"/>
      <c r="G89" s="904"/>
      <c r="H89" s="904"/>
      <c r="I89" s="904"/>
      <c r="J89" s="904"/>
      <c r="K89" s="904"/>
      <c r="L89" s="904"/>
      <c r="M89" s="904"/>
      <c r="N89" s="904"/>
      <c r="O89" s="905"/>
      <c r="P89" s="911"/>
      <c r="Q89" s="912"/>
      <c r="R89" s="913"/>
    </row>
    <row r="90" spans="2:18" ht="16.5" customHeight="1" thickBot="1">
      <c r="B90" s="892"/>
      <c r="C90" s="892"/>
      <c r="D90" s="898"/>
      <c r="E90" s="899"/>
      <c r="F90" s="906"/>
      <c r="G90" s="907"/>
      <c r="H90" s="907"/>
      <c r="I90" s="907"/>
      <c r="J90" s="907"/>
      <c r="K90" s="907"/>
      <c r="L90" s="907"/>
      <c r="M90" s="907"/>
      <c r="N90" s="907"/>
      <c r="O90" s="908"/>
      <c r="P90" s="914"/>
      <c r="Q90" s="915"/>
      <c r="R90" s="916"/>
    </row>
    <row r="91" spans="2:18" ht="16.5" customHeight="1" thickBot="1">
      <c r="B91" s="892"/>
      <c r="C91" s="892"/>
      <c r="D91" s="875" t="s">
        <v>16</v>
      </c>
      <c r="E91" s="875" t="s">
        <v>17</v>
      </c>
      <c r="F91" s="745" t="s">
        <v>2</v>
      </c>
      <c r="G91" s="917" t="s">
        <v>90</v>
      </c>
      <c r="H91" s="918"/>
      <c r="I91" s="918"/>
      <c r="J91" s="918"/>
      <c r="K91" s="918"/>
      <c r="L91" s="919"/>
      <c r="M91" s="917" t="s">
        <v>91</v>
      </c>
      <c r="N91" s="918"/>
      <c r="O91" s="919"/>
      <c r="P91" s="875" t="s">
        <v>3</v>
      </c>
      <c r="Q91" s="875" t="s">
        <v>4</v>
      </c>
      <c r="R91" s="875" t="s">
        <v>5</v>
      </c>
    </row>
    <row r="92" spans="2:18" ht="15.75" customHeight="1">
      <c r="B92" s="892"/>
      <c r="C92" s="892"/>
      <c r="D92" s="876"/>
      <c r="E92" s="876"/>
      <c r="F92" s="746"/>
      <c r="G92" s="875" t="s">
        <v>7</v>
      </c>
      <c r="H92" s="875" t="s">
        <v>8</v>
      </c>
      <c r="I92" s="875" t="s">
        <v>9</v>
      </c>
      <c r="J92" s="875" t="s">
        <v>10</v>
      </c>
      <c r="K92" s="875" t="s">
        <v>11</v>
      </c>
      <c r="L92" s="875" t="s">
        <v>12</v>
      </c>
      <c r="M92" s="875" t="s">
        <v>3</v>
      </c>
      <c r="N92" s="875" t="s">
        <v>4</v>
      </c>
      <c r="O92" s="875" t="s">
        <v>5</v>
      </c>
      <c r="P92" s="876"/>
      <c r="Q92" s="876"/>
      <c r="R92" s="876"/>
    </row>
    <row r="93" spans="2:18" ht="15.75" customHeight="1">
      <c r="B93" s="892"/>
      <c r="C93" s="892"/>
      <c r="D93" s="876"/>
      <c r="E93" s="876"/>
      <c r="F93" s="746"/>
      <c r="G93" s="876"/>
      <c r="H93" s="876"/>
      <c r="I93" s="876"/>
      <c r="J93" s="876"/>
      <c r="K93" s="876"/>
      <c r="L93" s="876"/>
      <c r="M93" s="876"/>
      <c r="N93" s="876"/>
      <c r="O93" s="876"/>
      <c r="P93" s="876"/>
      <c r="Q93" s="876"/>
      <c r="R93" s="876"/>
    </row>
    <row r="94" spans="2:18" ht="15.75" customHeight="1">
      <c r="B94" s="892"/>
      <c r="C94" s="892"/>
      <c r="D94" s="876"/>
      <c r="E94" s="876"/>
      <c r="F94" s="746"/>
      <c r="G94" s="876"/>
      <c r="H94" s="876"/>
      <c r="I94" s="876"/>
      <c r="J94" s="876"/>
      <c r="K94" s="876"/>
      <c r="L94" s="876"/>
      <c r="M94" s="876"/>
      <c r="N94" s="876"/>
      <c r="O94" s="876"/>
      <c r="P94" s="876"/>
      <c r="Q94" s="876"/>
      <c r="R94" s="876"/>
    </row>
    <row r="95" spans="2:18" ht="15.75" customHeight="1">
      <c r="B95" s="892"/>
      <c r="C95" s="892"/>
      <c r="D95" s="876"/>
      <c r="E95" s="876"/>
      <c r="F95" s="746"/>
      <c r="G95" s="876"/>
      <c r="H95" s="876"/>
      <c r="I95" s="876"/>
      <c r="J95" s="876"/>
      <c r="K95" s="876"/>
      <c r="L95" s="876"/>
      <c r="M95" s="876"/>
      <c r="N95" s="876"/>
      <c r="O95" s="876"/>
      <c r="P95" s="876"/>
      <c r="Q95" s="876"/>
      <c r="R95" s="876"/>
    </row>
    <row r="96" spans="2:18" ht="16.5" customHeight="1" thickBot="1">
      <c r="B96" s="893"/>
      <c r="C96" s="893"/>
      <c r="D96" s="877"/>
      <c r="E96" s="877"/>
      <c r="F96" s="747"/>
      <c r="G96" s="877"/>
      <c r="H96" s="877"/>
      <c r="I96" s="877"/>
      <c r="J96" s="877"/>
      <c r="K96" s="877"/>
      <c r="L96" s="877"/>
      <c r="M96" s="877"/>
      <c r="N96" s="877"/>
      <c r="O96" s="877"/>
      <c r="P96" s="877"/>
      <c r="Q96" s="877"/>
      <c r="R96" s="877"/>
    </row>
    <row r="97" spans="2:18" ht="16.5" thickBot="1">
      <c r="B97" s="162">
        <v>1</v>
      </c>
      <c r="C97" s="329" t="s">
        <v>649</v>
      </c>
      <c r="D97" s="13" t="s">
        <v>21</v>
      </c>
      <c r="E97" s="12">
        <v>2</v>
      </c>
      <c r="F97" s="13">
        <f t="shared" ref="F97:F104" si="9">SUM(G97:L97)</f>
        <v>18</v>
      </c>
      <c r="G97" s="14"/>
      <c r="H97" s="14"/>
      <c r="I97" s="14"/>
      <c r="J97" s="14"/>
      <c r="K97" s="14">
        <v>18</v>
      </c>
      <c r="L97" s="15"/>
      <c r="M97" s="14"/>
      <c r="N97" s="14" t="s">
        <v>56</v>
      </c>
      <c r="O97" s="15"/>
      <c r="P97" s="14"/>
      <c r="Q97" s="14">
        <v>4</v>
      </c>
      <c r="R97" s="15"/>
    </row>
    <row r="98" spans="2:18" ht="16.5" thickBot="1">
      <c r="B98" s="162">
        <v>2</v>
      </c>
      <c r="C98" s="329" t="s">
        <v>160</v>
      </c>
      <c r="D98" s="13" t="s">
        <v>21</v>
      </c>
      <c r="E98" s="13">
        <v>2</v>
      </c>
      <c r="F98" s="13">
        <f t="shared" si="9"/>
        <v>18</v>
      </c>
      <c r="G98" s="14"/>
      <c r="H98" s="14"/>
      <c r="I98" s="14"/>
      <c r="J98" s="14"/>
      <c r="K98" s="14">
        <v>18</v>
      </c>
      <c r="L98" s="15"/>
      <c r="M98" s="14"/>
      <c r="N98" s="14" t="s">
        <v>56</v>
      </c>
      <c r="O98" s="15"/>
      <c r="P98" s="14"/>
      <c r="Q98" s="14">
        <v>4</v>
      </c>
      <c r="R98" s="15"/>
    </row>
    <row r="99" spans="2:18" ht="16.5" thickBot="1">
      <c r="B99" s="162">
        <v>3</v>
      </c>
      <c r="C99" s="329" t="s">
        <v>161</v>
      </c>
      <c r="D99" s="13" t="s">
        <v>21</v>
      </c>
      <c r="E99" s="13">
        <v>2</v>
      </c>
      <c r="F99" s="13">
        <f t="shared" si="9"/>
        <v>18</v>
      </c>
      <c r="G99" s="14"/>
      <c r="H99" s="14"/>
      <c r="I99" s="14"/>
      <c r="J99" s="14"/>
      <c r="K99" s="14">
        <v>18</v>
      </c>
      <c r="L99" s="15"/>
      <c r="M99" s="14"/>
      <c r="N99" s="14" t="s">
        <v>56</v>
      </c>
      <c r="O99" s="15"/>
      <c r="P99" s="14"/>
      <c r="Q99" s="14">
        <v>4</v>
      </c>
      <c r="R99" s="15"/>
    </row>
    <row r="100" spans="2:18" ht="16.5" thickBot="1">
      <c r="B100" s="162">
        <v>4</v>
      </c>
      <c r="C100" s="329" t="s">
        <v>171</v>
      </c>
      <c r="D100" s="13" t="s">
        <v>21</v>
      </c>
      <c r="E100" s="13">
        <v>3</v>
      </c>
      <c r="F100" s="13">
        <f t="shared" si="9"/>
        <v>18</v>
      </c>
      <c r="G100" s="14"/>
      <c r="H100" s="14"/>
      <c r="I100" s="14"/>
      <c r="J100" s="14"/>
      <c r="K100" s="14">
        <v>18</v>
      </c>
      <c r="L100" s="15"/>
      <c r="M100" s="14"/>
      <c r="N100" s="14" t="s">
        <v>56</v>
      </c>
      <c r="O100" s="15"/>
      <c r="P100" s="14"/>
      <c r="Q100" s="14">
        <v>4</v>
      </c>
      <c r="R100" s="15"/>
    </row>
    <row r="101" spans="2:18" ht="30" customHeight="1" thickBot="1">
      <c r="B101" s="162">
        <v>5</v>
      </c>
      <c r="C101" s="329" t="s">
        <v>163</v>
      </c>
      <c r="D101" s="13" t="s">
        <v>21</v>
      </c>
      <c r="E101" s="13">
        <v>3</v>
      </c>
      <c r="F101" s="13">
        <f t="shared" si="9"/>
        <v>18</v>
      </c>
      <c r="G101" s="14"/>
      <c r="H101" s="14"/>
      <c r="I101" s="14"/>
      <c r="J101" s="14"/>
      <c r="K101" s="14">
        <v>18</v>
      </c>
      <c r="L101" s="15"/>
      <c r="M101" s="14"/>
      <c r="N101" s="14" t="s">
        <v>56</v>
      </c>
      <c r="O101" s="15"/>
      <c r="P101" s="14"/>
      <c r="Q101" s="14">
        <v>4</v>
      </c>
      <c r="R101" s="15"/>
    </row>
    <row r="102" spans="2:18" ht="29.45" customHeight="1" thickBot="1">
      <c r="B102" s="162">
        <v>6</v>
      </c>
      <c r="C102" s="329" t="s">
        <v>164</v>
      </c>
      <c r="D102" s="13" t="s">
        <v>21</v>
      </c>
      <c r="E102" s="13">
        <v>3</v>
      </c>
      <c r="F102" s="13">
        <f t="shared" si="9"/>
        <v>18</v>
      </c>
      <c r="G102" s="14"/>
      <c r="H102" s="14"/>
      <c r="I102" s="14"/>
      <c r="J102" s="14"/>
      <c r="K102" s="14">
        <v>18</v>
      </c>
      <c r="L102" s="15"/>
      <c r="M102" s="14"/>
      <c r="N102" s="14" t="s">
        <v>56</v>
      </c>
      <c r="O102" s="15"/>
      <c r="P102" s="14"/>
      <c r="Q102" s="14">
        <v>4</v>
      </c>
      <c r="R102" s="15"/>
    </row>
    <row r="103" spans="2:18" ht="16.5" thickBot="1">
      <c r="B103" s="162">
        <v>7</v>
      </c>
      <c r="C103" s="329" t="s">
        <v>165</v>
      </c>
      <c r="D103" s="13" t="s">
        <v>21</v>
      </c>
      <c r="E103" s="13">
        <v>4</v>
      </c>
      <c r="F103" s="13">
        <f t="shared" si="9"/>
        <v>18</v>
      </c>
      <c r="G103" s="14"/>
      <c r="H103" s="14"/>
      <c r="I103" s="14"/>
      <c r="J103" s="14"/>
      <c r="K103" s="14">
        <v>18</v>
      </c>
      <c r="L103" s="15"/>
      <c r="M103" s="14"/>
      <c r="N103" s="14" t="s">
        <v>56</v>
      </c>
      <c r="O103" s="15"/>
      <c r="P103" s="14"/>
      <c r="Q103" s="14">
        <v>4</v>
      </c>
      <c r="R103" s="15"/>
    </row>
    <row r="104" spans="2:18" ht="16.5" thickBot="1">
      <c r="B104" s="162">
        <v>8</v>
      </c>
      <c r="C104" s="329" t="s">
        <v>166</v>
      </c>
      <c r="D104" s="13" t="s">
        <v>21</v>
      </c>
      <c r="E104" s="13">
        <v>4</v>
      </c>
      <c r="F104" s="13">
        <f t="shared" si="9"/>
        <v>18</v>
      </c>
      <c r="G104" s="14"/>
      <c r="H104" s="14"/>
      <c r="I104" s="14"/>
      <c r="J104" s="14"/>
      <c r="K104" s="14">
        <v>18</v>
      </c>
      <c r="L104" s="15"/>
      <c r="M104" s="14"/>
      <c r="N104" s="14" t="s">
        <v>56</v>
      </c>
      <c r="O104" s="15"/>
      <c r="P104" s="14"/>
      <c r="Q104" s="14">
        <v>4</v>
      </c>
      <c r="R104" s="15"/>
    </row>
    <row r="105" spans="2:18" ht="16.5" thickBot="1">
      <c r="B105" s="920"/>
      <c r="C105" s="921"/>
      <c r="D105" s="921"/>
      <c r="E105" s="922"/>
      <c r="F105" s="833">
        <f>SUM(F97:F104)</f>
        <v>144</v>
      </c>
      <c r="G105" s="9">
        <f>SUM(G97:G104)</f>
        <v>0</v>
      </c>
      <c r="H105" s="9">
        <f t="shared" ref="H105:L105" si="10">SUM(H97:H104)</f>
        <v>0</v>
      </c>
      <c r="I105" s="9">
        <f t="shared" si="10"/>
        <v>0</v>
      </c>
      <c r="J105" s="9">
        <f t="shared" si="10"/>
        <v>0</v>
      </c>
      <c r="K105" s="9">
        <f t="shared" si="10"/>
        <v>144</v>
      </c>
      <c r="L105" s="9">
        <f t="shared" si="10"/>
        <v>0</v>
      </c>
      <c r="M105" s="833"/>
      <c r="N105" s="833"/>
      <c r="O105" s="833"/>
      <c r="P105" s="330">
        <f t="shared" ref="P105" si="11">SUM(P97:P104)</f>
        <v>0</v>
      </c>
      <c r="Q105" s="330">
        <f>SUM(Q97:Q104)</f>
        <v>32</v>
      </c>
      <c r="R105" s="330">
        <f t="shared" ref="R105" si="12">SUM(R97:R104)</f>
        <v>0</v>
      </c>
    </row>
    <row r="106" spans="2:18" ht="16.5" thickBot="1">
      <c r="B106" s="884" t="s">
        <v>35</v>
      </c>
      <c r="C106" s="885"/>
      <c r="D106" s="885"/>
      <c r="E106" s="886"/>
      <c r="F106" s="834"/>
      <c r="G106" s="839"/>
      <c r="H106" s="841">
        <f>SUM(G105:L105)</f>
        <v>144</v>
      </c>
      <c r="I106" s="842"/>
      <c r="J106" s="842"/>
      <c r="K106" s="842"/>
      <c r="L106" s="843"/>
      <c r="M106" s="834"/>
      <c r="N106" s="834"/>
      <c r="O106" s="834"/>
      <c r="P106" s="331"/>
      <c r="Q106" s="331"/>
      <c r="R106" s="331"/>
    </row>
    <row r="107" spans="2:18" ht="16.5" thickBot="1">
      <c r="B107" s="887"/>
      <c r="C107" s="888"/>
      <c r="D107" s="888"/>
      <c r="E107" s="889"/>
      <c r="F107" s="835"/>
      <c r="G107" s="840"/>
      <c r="H107" s="844"/>
      <c r="I107" s="845"/>
      <c r="J107" s="845"/>
      <c r="K107" s="845"/>
      <c r="L107" s="846"/>
      <c r="M107" s="835"/>
      <c r="N107" s="835"/>
      <c r="O107" s="835"/>
      <c r="P107" s="740">
        <f>SUM(P105:R106)</f>
        <v>32</v>
      </c>
      <c r="Q107" s="751"/>
      <c r="R107" s="741"/>
    </row>
    <row r="108" spans="2:18" ht="212.45" customHeight="1"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</row>
    <row r="109" spans="2:18" ht="36" customHeight="1"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</row>
    <row r="110" spans="2:18" ht="16.5">
      <c r="B110" s="161"/>
      <c r="C110" s="161" t="s">
        <v>24</v>
      </c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</row>
    <row r="111" spans="2:18" ht="16.5">
      <c r="B111" s="161"/>
      <c r="C111" s="161" t="s">
        <v>25</v>
      </c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</row>
    <row r="112" spans="2:18" ht="16.5" customHeight="1">
      <c r="B112" s="161"/>
      <c r="C112" s="161" t="s">
        <v>26</v>
      </c>
      <c r="D112" s="806" t="s">
        <v>319</v>
      </c>
      <c r="E112" s="890"/>
      <c r="F112" s="890"/>
      <c r="G112" s="890"/>
      <c r="H112" s="890"/>
      <c r="I112" s="890"/>
      <c r="J112" s="890"/>
      <c r="K112" s="890"/>
      <c r="L112" s="890"/>
      <c r="M112" s="890"/>
      <c r="N112" s="890"/>
      <c r="O112" s="890"/>
      <c r="P112" s="890"/>
      <c r="Q112" s="890"/>
      <c r="R112" s="890"/>
    </row>
    <row r="113" spans="2:18" ht="16.5" customHeight="1">
      <c r="B113" s="161"/>
      <c r="C113" s="81" t="s">
        <v>317</v>
      </c>
      <c r="D113" s="806" t="s">
        <v>359</v>
      </c>
      <c r="E113" s="890"/>
      <c r="F113" s="890"/>
      <c r="G113" s="890"/>
      <c r="H113" s="890"/>
      <c r="I113" s="890"/>
      <c r="J113" s="890"/>
      <c r="K113" s="890"/>
      <c r="L113" s="890"/>
      <c r="M113" s="890"/>
      <c r="N113" s="890"/>
      <c r="O113" s="890"/>
      <c r="P113" s="890"/>
      <c r="Q113" s="890"/>
      <c r="R113" s="890"/>
    </row>
    <row r="114" spans="2:18" ht="17.25" thickBot="1">
      <c r="B114" s="161"/>
      <c r="C114" s="161" t="s">
        <v>356</v>
      </c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</row>
    <row r="115" spans="2:18" ht="15.75" customHeight="1">
      <c r="B115" s="891" t="s">
        <v>94</v>
      </c>
      <c r="C115" s="891" t="s">
        <v>95</v>
      </c>
      <c r="D115" s="894" t="s">
        <v>28</v>
      </c>
      <c r="E115" s="895"/>
      <c r="F115" s="900" t="s">
        <v>93</v>
      </c>
      <c r="G115" s="901"/>
      <c r="H115" s="901"/>
      <c r="I115" s="901"/>
      <c r="J115" s="901"/>
      <c r="K115" s="901"/>
      <c r="L115" s="901"/>
      <c r="M115" s="901"/>
      <c r="N115" s="901"/>
      <c r="O115" s="902"/>
      <c r="P115" s="900" t="s">
        <v>92</v>
      </c>
      <c r="Q115" s="909"/>
      <c r="R115" s="910"/>
    </row>
    <row r="116" spans="2:18" ht="15.75" customHeight="1">
      <c r="B116" s="892"/>
      <c r="C116" s="892"/>
      <c r="D116" s="896"/>
      <c r="E116" s="897"/>
      <c r="F116" s="903"/>
      <c r="G116" s="904"/>
      <c r="H116" s="904"/>
      <c r="I116" s="904"/>
      <c r="J116" s="904"/>
      <c r="K116" s="904"/>
      <c r="L116" s="904"/>
      <c r="M116" s="904"/>
      <c r="N116" s="904"/>
      <c r="O116" s="905"/>
      <c r="P116" s="911"/>
      <c r="Q116" s="912"/>
      <c r="R116" s="913"/>
    </row>
    <row r="117" spans="2:18" ht="16.5" customHeight="1" thickBot="1">
      <c r="B117" s="892"/>
      <c r="C117" s="892"/>
      <c r="D117" s="898"/>
      <c r="E117" s="899"/>
      <c r="F117" s="906"/>
      <c r="G117" s="907"/>
      <c r="H117" s="907"/>
      <c r="I117" s="907"/>
      <c r="J117" s="907"/>
      <c r="K117" s="907"/>
      <c r="L117" s="907"/>
      <c r="M117" s="907"/>
      <c r="N117" s="907"/>
      <c r="O117" s="908"/>
      <c r="P117" s="914"/>
      <c r="Q117" s="915"/>
      <c r="R117" s="916"/>
    </row>
    <row r="118" spans="2:18" ht="16.5" customHeight="1" thickBot="1">
      <c r="B118" s="892"/>
      <c r="C118" s="892"/>
      <c r="D118" s="875" t="s">
        <v>16</v>
      </c>
      <c r="E118" s="875" t="s">
        <v>17</v>
      </c>
      <c r="F118" s="745" t="s">
        <v>2</v>
      </c>
      <c r="G118" s="917" t="s">
        <v>90</v>
      </c>
      <c r="H118" s="918"/>
      <c r="I118" s="918"/>
      <c r="J118" s="918"/>
      <c r="K118" s="918"/>
      <c r="L118" s="919"/>
      <c r="M118" s="917" t="s">
        <v>91</v>
      </c>
      <c r="N118" s="918"/>
      <c r="O118" s="919"/>
      <c r="P118" s="875" t="s">
        <v>3</v>
      </c>
      <c r="Q118" s="875" t="s">
        <v>4</v>
      </c>
      <c r="R118" s="875" t="s">
        <v>5</v>
      </c>
    </row>
    <row r="119" spans="2:18" ht="15.75" customHeight="1">
      <c r="B119" s="892"/>
      <c r="C119" s="892"/>
      <c r="D119" s="876"/>
      <c r="E119" s="876"/>
      <c r="F119" s="746"/>
      <c r="G119" s="875" t="s">
        <v>7</v>
      </c>
      <c r="H119" s="875" t="s">
        <v>8</v>
      </c>
      <c r="I119" s="875" t="s">
        <v>9</v>
      </c>
      <c r="J119" s="875" t="s">
        <v>10</v>
      </c>
      <c r="K119" s="875" t="s">
        <v>11</v>
      </c>
      <c r="L119" s="875" t="s">
        <v>12</v>
      </c>
      <c r="M119" s="875" t="s">
        <v>3</v>
      </c>
      <c r="N119" s="875" t="s">
        <v>4</v>
      </c>
      <c r="O119" s="875" t="s">
        <v>5</v>
      </c>
      <c r="P119" s="876"/>
      <c r="Q119" s="876"/>
      <c r="R119" s="876"/>
    </row>
    <row r="120" spans="2:18" ht="15.75" customHeight="1">
      <c r="B120" s="892"/>
      <c r="C120" s="892"/>
      <c r="D120" s="876"/>
      <c r="E120" s="876"/>
      <c r="F120" s="746"/>
      <c r="G120" s="876"/>
      <c r="H120" s="876"/>
      <c r="I120" s="876"/>
      <c r="J120" s="876"/>
      <c r="K120" s="876"/>
      <c r="L120" s="876"/>
      <c r="M120" s="876"/>
      <c r="N120" s="876"/>
      <c r="O120" s="876"/>
      <c r="P120" s="876"/>
      <c r="Q120" s="876"/>
      <c r="R120" s="876"/>
    </row>
    <row r="121" spans="2:18" ht="15.75" customHeight="1">
      <c r="B121" s="892"/>
      <c r="C121" s="892"/>
      <c r="D121" s="876"/>
      <c r="E121" s="876"/>
      <c r="F121" s="746"/>
      <c r="G121" s="876"/>
      <c r="H121" s="876"/>
      <c r="I121" s="876"/>
      <c r="J121" s="876"/>
      <c r="K121" s="876"/>
      <c r="L121" s="876"/>
      <c r="M121" s="876"/>
      <c r="N121" s="876"/>
      <c r="O121" s="876"/>
      <c r="P121" s="876"/>
      <c r="Q121" s="876"/>
      <c r="R121" s="876"/>
    </row>
    <row r="122" spans="2:18" ht="15.75" customHeight="1">
      <c r="B122" s="892"/>
      <c r="C122" s="892"/>
      <c r="D122" s="876"/>
      <c r="E122" s="876"/>
      <c r="F122" s="746"/>
      <c r="G122" s="876"/>
      <c r="H122" s="876"/>
      <c r="I122" s="876"/>
      <c r="J122" s="876"/>
      <c r="K122" s="876"/>
      <c r="L122" s="876"/>
      <c r="M122" s="876"/>
      <c r="N122" s="876"/>
      <c r="O122" s="876"/>
      <c r="P122" s="876"/>
      <c r="Q122" s="876"/>
      <c r="R122" s="876"/>
    </row>
    <row r="123" spans="2:18" ht="16.5" customHeight="1" thickBot="1">
      <c r="B123" s="893"/>
      <c r="C123" s="893"/>
      <c r="D123" s="877"/>
      <c r="E123" s="877"/>
      <c r="F123" s="747"/>
      <c r="G123" s="877"/>
      <c r="H123" s="877"/>
      <c r="I123" s="877"/>
      <c r="J123" s="877"/>
      <c r="K123" s="877"/>
      <c r="L123" s="877"/>
      <c r="M123" s="877"/>
      <c r="N123" s="877"/>
      <c r="O123" s="877"/>
      <c r="P123" s="877"/>
      <c r="Q123" s="877"/>
      <c r="R123" s="877"/>
    </row>
    <row r="124" spans="2:18" ht="22.35" customHeight="1" thickBot="1">
      <c r="B124" s="162">
        <v>1</v>
      </c>
      <c r="C124" s="329" t="s">
        <v>167</v>
      </c>
      <c r="D124" s="13" t="s">
        <v>21</v>
      </c>
      <c r="E124" s="12">
        <v>2</v>
      </c>
      <c r="F124" s="13">
        <f t="shared" ref="F124:F131" si="13">SUM(G124:L124)</f>
        <v>18</v>
      </c>
      <c r="G124" s="14"/>
      <c r="H124" s="14"/>
      <c r="I124" s="14"/>
      <c r="J124" s="14"/>
      <c r="K124" s="14">
        <v>18</v>
      </c>
      <c r="L124" s="15"/>
      <c r="M124" s="14"/>
      <c r="N124" s="14" t="s">
        <v>56</v>
      </c>
      <c r="O124" s="15"/>
      <c r="P124" s="14"/>
      <c r="Q124" s="14">
        <v>4</v>
      </c>
      <c r="R124" s="15"/>
    </row>
    <row r="125" spans="2:18" ht="16.5" thickBot="1">
      <c r="B125" s="162">
        <v>2</v>
      </c>
      <c r="C125" s="329" t="s">
        <v>168</v>
      </c>
      <c r="D125" s="13" t="s">
        <v>21</v>
      </c>
      <c r="E125" s="13">
        <v>2</v>
      </c>
      <c r="F125" s="13">
        <f t="shared" si="13"/>
        <v>18</v>
      </c>
      <c r="G125" s="14"/>
      <c r="H125" s="14"/>
      <c r="I125" s="14"/>
      <c r="J125" s="14"/>
      <c r="K125" s="14">
        <v>18</v>
      </c>
      <c r="L125" s="15"/>
      <c r="M125" s="14"/>
      <c r="N125" s="14" t="s">
        <v>56</v>
      </c>
      <c r="O125" s="15"/>
      <c r="P125" s="14"/>
      <c r="Q125" s="14">
        <v>4</v>
      </c>
      <c r="R125" s="15"/>
    </row>
    <row r="126" spans="2:18" ht="16.5" thickBot="1">
      <c r="B126" s="162">
        <v>3</v>
      </c>
      <c r="C126" s="329" t="s">
        <v>169</v>
      </c>
      <c r="D126" s="13" t="s">
        <v>21</v>
      </c>
      <c r="E126" s="13">
        <v>2</v>
      </c>
      <c r="F126" s="13">
        <f t="shared" si="13"/>
        <v>18</v>
      </c>
      <c r="G126" s="14"/>
      <c r="H126" s="14"/>
      <c r="I126" s="14"/>
      <c r="J126" s="14"/>
      <c r="K126" s="14">
        <v>18</v>
      </c>
      <c r="L126" s="15"/>
      <c r="M126" s="14"/>
      <c r="N126" s="14" t="s">
        <v>56</v>
      </c>
      <c r="O126" s="15"/>
      <c r="P126" s="14"/>
      <c r="Q126" s="14">
        <v>4</v>
      </c>
      <c r="R126" s="15"/>
    </row>
    <row r="127" spans="2:18" ht="16.5" thickBot="1">
      <c r="B127" s="162">
        <v>4</v>
      </c>
      <c r="C127" s="329" t="s">
        <v>170</v>
      </c>
      <c r="D127" s="13" t="s">
        <v>21</v>
      </c>
      <c r="E127" s="13">
        <v>3</v>
      </c>
      <c r="F127" s="13">
        <f t="shared" si="13"/>
        <v>18</v>
      </c>
      <c r="G127" s="14"/>
      <c r="H127" s="14"/>
      <c r="I127" s="14"/>
      <c r="J127" s="14"/>
      <c r="K127" s="14">
        <v>18</v>
      </c>
      <c r="L127" s="15"/>
      <c r="M127" s="14"/>
      <c r="N127" s="14" t="s">
        <v>56</v>
      </c>
      <c r="O127" s="15"/>
      <c r="P127" s="14"/>
      <c r="Q127" s="14">
        <v>4</v>
      </c>
      <c r="R127" s="15"/>
    </row>
    <row r="128" spans="2:18" ht="16.5" thickBot="1">
      <c r="B128" s="162">
        <v>5</v>
      </c>
      <c r="C128" s="329" t="s">
        <v>171</v>
      </c>
      <c r="D128" s="13" t="s">
        <v>21</v>
      </c>
      <c r="E128" s="13">
        <v>3</v>
      </c>
      <c r="F128" s="13">
        <f t="shared" si="13"/>
        <v>18</v>
      </c>
      <c r="G128" s="14"/>
      <c r="H128" s="14"/>
      <c r="I128" s="14"/>
      <c r="J128" s="14"/>
      <c r="K128" s="14">
        <v>18</v>
      </c>
      <c r="L128" s="15"/>
      <c r="M128" s="14"/>
      <c r="N128" s="14" t="s">
        <v>56</v>
      </c>
      <c r="O128" s="15"/>
      <c r="P128" s="14"/>
      <c r="Q128" s="14">
        <v>4</v>
      </c>
      <c r="R128" s="15"/>
    </row>
    <row r="129" spans="2:27" ht="16.5" thickBot="1">
      <c r="B129" s="162">
        <v>6</v>
      </c>
      <c r="C129" s="329" t="s">
        <v>172</v>
      </c>
      <c r="D129" s="13" t="s">
        <v>21</v>
      </c>
      <c r="E129" s="13">
        <v>3</v>
      </c>
      <c r="F129" s="13">
        <f t="shared" si="13"/>
        <v>18</v>
      </c>
      <c r="G129" s="14"/>
      <c r="H129" s="14"/>
      <c r="I129" s="14"/>
      <c r="J129" s="14"/>
      <c r="K129" s="14">
        <v>18</v>
      </c>
      <c r="L129" s="15"/>
      <c r="M129" s="14"/>
      <c r="N129" s="14" t="s">
        <v>56</v>
      </c>
      <c r="O129" s="15"/>
      <c r="P129" s="14"/>
      <c r="Q129" s="14">
        <v>4</v>
      </c>
      <c r="R129" s="15"/>
    </row>
    <row r="130" spans="2:27" ht="16.5" thickBot="1">
      <c r="B130" s="162">
        <v>7</v>
      </c>
      <c r="C130" s="329" t="s">
        <v>173</v>
      </c>
      <c r="D130" s="13" t="s">
        <v>21</v>
      </c>
      <c r="E130" s="13">
        <v>4</v>
      </c>
      <c r="F130" s="13">
        <f t="shared" si="13"/>
        <v>18</v>
      </c>
      <c r="G130" s="14"/>
      <c r="H130" s="14"/>
      <c r="I130" s="14"/>
      <c r="J130" s="14"/>
      <c r="K130" s="14">
        <v>18</v>
      </c>
      <c r="L130" s="15"/>
      <c r="M130" s="14"/>
      <c r="N130" s="14" t="s">
        <v>56</v>
      </c>
      <c r="O130" s="15"/>
      <c r="P130" s="14"/>
      <c r="Q130" s="14">
        <v>4</v>
      </c>
      <c r="R130" s="15"/>
    </row>
    <row r="131" spans="2:27" ht="16.5" thickBot="1">
      <c r="B131" s="162">
        <v>8</v>
      </c>
      <c r="C131" s="329" t="s">
        <v>174</v>
      </c>
      <c r="D131" s="13" t="s">
        <v>21</v>
      </c>
      <c r="E131" s="13">
        <v>4</v>
      </c>
      <c r="F131" s="13">
        <f t="shared" si="13"/>
        <v>18</v>
      </c>
      <c r="G131" s="14"/>
      <c r="H131" s="14"/>
      <c r="I131" s="14"/>
      <c r="J131" s="14"/>
      <c r="K131" s="14">
        <v>18</v>
      </c>
      <c r="L131" s="15"/>
      <c r="M131" s="14"/>
      <c r="N131" s="14" t="s">
        <v>56</v>
      </c>
      <c r="O131" s="15"/>
      <c r="P131" s="14"/>
      <c r="Q131" s="14">
        <v>4</v>
      </c>
      <c r="R131" s="15"/>
    </row>
    <row r="132" spans="2:27" ht="16.5" thickBot="1">
      <c r="B132" s="881"/>
      <c r="C132" s="882"/>
      <c r="D132" s="882"/>
      <c r="E132" s="883"/>
      <c r="F132" s="833">
        <f>SUM(F124:F131)</f>
        <v>144</v>
      </c>
      <c r="G132" s="9">
        <f>SUM(G124:G131)</f>
        <v>0</v>
      </c>
      <c r="H132" s="9">
        <f t="shared" ref="H132:L132" si="14">SUM(H124:H131)</f>
        <v>0</v>
      </c>
      <c r="I132" s="9">
        <f t="shared" si="14"/>
        <v>0</v>
      </c>
      <c r="J132" s="9">
        <f t="shared" si="14"/>
        <v>0</v>
      </c>
      <c r="K132" s="9">
        <f t="shared" si="14"/>
        <v>144</v>
      </c>
      <c r="L132" s="9">
        <f t="shared" si="14"/>
        <v>0</v>
      </c>
      <c r="M132" s="833"/>
      <c r="N132" s="833"/>
      <c r="O132" s="833"/>
      <c r="P132" s="330">
        <f t="shared" ref="P132" si="15">SUM(P124:P131)</f>
        <v>0</v>
      </c>
      <c r="Q132" s="330">
        <f>SUM(Q124:Q131)</f>
        <v>32</v>
      </c>
      <c r="R132" s="330">
        <f t="shared" ref="R132" si="16">SUM(R124:R131)</f>
        <v>0</v>
      </c>
    </row>
    <row r="133" spans="2:27" ht="16.5" thickBot="1">
      <c r="B133" s="884" t="s">
        <v>35</v>
      </c>
      <c r="C133" s="885"/>
      <c r="D133" s="885"/>
      <c r="E133" s="886"/>
      <c r="F133" s="834"/>
      <c r="G133" s="839"/>
      <c r="H133" s="841">
        <f>SUM(G132:L132)</f>
        <v>144</v>
      </c>
      <c r="I133" s="842"/>
      <c r="J133" s="842"/>
      <c r="K133" s="842"/>
      <c r="L133" s="843"/>
      <c r="M133" s="834"/>
      <c r="N133" s="834"/>
      <c r="O133" s="834"/>
      <c r="P133" s="331"/>
      <c r="Q133" s="331"/>
      <c r="R133" s="331"/>
    </row>
    <row r="134" spans="2:27" ht="16.5" thickBot="1">
      <c r="B134" s="887"/>
      <c r="C134" s="888"/>
      <c r="D134" s="888"/>
      <c r="E134" s="889"/>
      <c r="F134" s="835"/>
      <c r="G134" s="840"/>
      <c r="H134" s="844"/>
      <c r="I134" s="845"/>
      <c r="J134" s="845"/>
      <c r="K134" s="845"/>
      <c r="L134" s="846"/>
      <c r="M134" s="835"/>
      <c r="N134" s="835"/>
      <c r="O134" s="835"/>
      <c r="P134" s="740">
        <f>SUM(P132:R133)</f>
        <v>32</v>
      </c>
      <c r="Q134" s="751"/>
      <c r="R134" s="741"/>
    </row>
    <row r="135" spans="2:27">
      <c r="B135" s="8" t="s">
        <v>204</v>
      </c>
      <c r="C135" s="878" t="s">
        <v>205</v>
      </c>
      <c r="D135" s="878"/>
      <c r="E135" s="878"/>
      <c r="F135" s="878"/>
      <c r="G135" s="878"/>
      <c r="H135" s="878"/>
      <c r="I135" s="878"/>
      <c r="J135" s="878"/>
      <c r="K135" s="878"/>
      <c r="L135" s="878"/>
      <c r="M135" s="878"/>
      <c r="N135" s="878"/>
      <c r="O135" s="878"/>
      <c r="P135" s="878"/>
      <c r="Q135" s="878"/>
      <c r="R135" s="878"/>
      <c r="S135" s="878"/>
      <c r="T135" s="878"/>
      <c r="U135" s="878"/>
      <c r="V135" s="878"/>
      <c r="W135" s="878"/>
      <c r="X135" s="878"/>
    </row>
    <row r="136" spans="2:27">
      <c r="B136" s="8" t="s">
        <v>206</v>
      </c>
      <c r="C136" s="824" t="s">
        <v>207</v>
      </c>
      <c r="D136" s="824"/>
      <c r="E136" s="824"/>
      <c r="F136" s="824"/>
      <c r="G136" s="824"/>
      <c r="H136" s="824"/>
      <c r="I136" s="824"/>
      <c r="J136" s="824"/>
      <c r="K136" s="824"/>
      <c r="L136" s="824"/>
      <c r="M136" s="824"/>
      <c r="N136" s="824"/>
      <c r="O136" s="824"/>
      <c r="P136" s="824"/>
      <c r="Q136" s="824"/>
      <c r="R136" s="824"/>
      <c r="S136" s="824"/>
      <c r="T136" s="824"/>
      <c r="U136" s="824"/>
      <c r="V136" s="824"/>
      <c r="W136" s="824"/>
      <c r="X136" s="824"/>
    </row>
    <row r="137" spans="2:27">
      <c r="B137" s="8" t="s">
        <v>208</v>
      </c>
      <c r="C137" s="879" t="s">
        <v>248</v>
      </c>
      <c r="D137" s="879"/>
      <c r="E137" s="879"/>
      <c r="F137" s="879"/>
      <c r="G137" s="879"/>
      <c r="H137" s="879"/>
      <c r="I137" s="879"/>
      <c r="J137" s="879"/>
      <c r="K137" s="879"/>
      <c r="L137" s="879"/>
      <c r="M137" s="879"/>
      <c r="N137" s="879"/>
      <c r="O137" s="879"/>
      <c r="P137" s="879"/>
      <c r="Q137" s="879"/>
      <c r="R137" s="879"/>
      <c r="S137" s="879"/>
      <c r="T137" s="879"/>
      <c r="U137" s="879"/>
      <c r="V137" s="879"/>
      <c r="W137" s="879"/>
      <c r="X137" s="879"/>
    </row>
    <row r="138" spans="2:27" ht="33.6" customHeight="1">
      <c r="B138" s="8" t="s">
        <v>209</v>
      </c>
      <c r="C138" s="880" t="s">
        <v>429</v>
      </c>
      <c r="D138" s="880"/>
      <c r="E138" s="880"/>
      <c r="F138" s="880"/>
      <c r="G138" s="880"/>
      <c r="H138" s="880"/>
      <c r="I138" s="880"/>
      <c r="J138" s="880"/>
      <c r="K138" s="880"/>
      <c r="L138" s="880"/>
      <c r="M138" s="880"/>
      <c r="N138" s="880"/>
      <c r="O138" s="880"/>
      <c r="P138" s="880"/>
      <c r="Q138" s="880"/>
      <c r="R138" s="880"/>
      <c r="S138" s="880"/>
      <c r="T138" s="880"/>
      <c r="U138" s="880"/>
      <c r="V138" s="880"/>
      <c r="W138" s="880"/>
      <c r="X138" s="880"/>
    </row>
    <row r="139" spans="2:27" ht="21" customHeight="1">
      <c r="B139" s="8" t="s">
        <v>210</v>
      </c>
      <c r="C139" s="878" t="s">
        <v>247</v>
      </c>
      <c r="D139" s="878"/>
      <c r="E139" s="878"/>
      <c r="F139" s="878"/>
      <c r="G139" s="878"/>
      <c r="H139" s="878"/>
      <c r="I139" s="878"/>
      <c r="J139" s="878"/>
      <c r="K139" s="878"/>
      <c r="L139" s="878"/>
      <c r="M139" s="878"/>
      <c r="N139" s="878"/>
      <c r="O139" s="878"/>
      <c r="P139" s="878"/>
      <c r="Q139" s="878"/>
      <c r="R139" s="878"/>
      <c r="S139" s="878"/>
      <c r="T139" s="878"/>
      <c r="U139" s="878"/>
      <c r="V139" s="878"/>
      <c r="W139" s="878"/>
      <c r="X139" s="878"/>
    </row>
    <row r="140" spans="2:27" ht="21.6" customHeight="1">
      <c r="B140" s="8" t="s">
        <v>353</v>
      </c>
      <c r="C140" s="824" t="s">
        <v>363</v>
      </c>
      <c r="D140" s="824"/>
      <c r="E140" s="824"/>
      <c r="F140" s="824"/>
      <c r="G140" s="824"/>
      <c r="H140" s="824"/>
      <c r="I140" s="824"/>
      <c r="J140" s="824"/>
      <c r="K140" s="824"/>
      <c r="L140" s="824"/>
      <c r="M140" s="824"/>
      <c r="N140" s="824"/>
      <c r="O140" s="824"/>
      <c r="P140" s="824"/>
      <c r="Q140" s="824"/>
      <c r="R140" s="824"/>
      <c r="S140" s="824"/>
      <c r="T140" s="824"/>
      <c r="U140" s="824"/>
      <c r="V140" s="824"/>
      <c r="W140" s="824"/>
      <c r="X140" s="824"/>
      <c r="AA140" s="8" t="s">
        <v>358</v>
      </c>
    </row>
    <row r="144" spans="2:27">
      <c r="D144" s="34">
        <v>120</v>
      </c>
    </row>
    <row r="145" spans="4:5">
      <c r="D145" s="8">
        <v>66</v>
      </c>
      <c r="E145" s="62">
        <f>D145/$D$144</f>
        <v>0.55000000000000004</v>
      </c>
    </row>
  </sheetData>
  <mergeCells count="206">
    <mergeCell ref="D3:X3"/>
    <mergeCell ref="D4:X4"/>
    <mergeCell ref="B5:B13"/>
    <mergeCell ref="C5:C13"/>
    <mergeCell ref="D5:E7"/>
    <mergeCell ref="F5:O7"/>
    <mergeCell ref="P5:R7"/>
    <mergeCell ref="S5:V7"/>
    <mergeCell ref="W5:X7"/>
    <mergeCell ref="W8:X8"/>
    <mergeCell ref="G9:G13"/>
    <mergeCell ref="H9:H13"/>
    <mergeCell ref="I9:I13"/>
    <mergeCell ref="J9:J13"/>
    <mergeCell ref="K9:K13"/>
    <mergeCell ref="L9:L13"/>
    <mergeCell ref="Y5:Y7"/>
    <mergeCell ref="D8:D13"/>
    <mergeCell ref="E8:E13"/>
    <mergeCell ref="F8:F13"/>
    <mergeCell ref="G8:L8"/>
    <mergeCell ref="M8:O8"/>
    <mergeCell ref="P8:P13"/>
    <mergeCell ref="Q8:Q13"/>
    <mergeCell ref="R8:R13"/>
    <mergeCell ref="S8:V8"/>
    <mergeCell ref="G27:L28"/>
    <mergeCell ref="S27:T27"/>
    <mergeCell ref="U27:V27"/>
    <mergeCell ref="W27:X27"/>
    <mergeCell ref="B28:E28"/>
    <mergeCell ref="P28:R28"/>
    <mergeCell ref="S28:V28"/>
    <mergeCell ref="W28:X28"/>
    <mergeCell ref="Y9:Y11"/>
    <mergeCell ref="B26:E26"/>
    <mergeCell ref="F26:F28"/>
    <mergeCell ref="M26:M28"/>
    <mergeCell ref="N26:N28"/>
    <mergeCell ref="O26:O28"/>
    <mergeCell ref="P26:P27"/>
    <mergeCell ref="Q26:Q27"/>
    <mergeCell ref="R26:R27"/>
    <mergeCell ref="B27:E27"/>
    <mergeCell ref="M9:M13"/>
    <mergeCell ref="N9:N13"/>
    <mergeCell ref="O9:O13"/>
    <mergeCell ref="S9:T12"/>
    <mergeCell ref="U9:V12"/>
    <mergeCell ref="W9:X12"/>
    <mergeCell ref="P37:P42"/>
    <mergeCell ref="Q37:Q42"/>
    <mergeCell ref="N38:N42"/>
    <mergeCell ref="O38:O42"/>
    <mergeCell ref="D32:X32"/>
    <mergeCell ref="D33:X33"/>
    <mergeCell ref="B34:B42"/>
    <mergeCell ref="C34:C42"/>
    <mergeCell ref="D34:E36"/>
    <mergeCell ref="F34:O36"/>
    <mergeCell ref="P34:R36"/>
    <mergeCell ref="S34:V36"/>
    <mergeCell ref="W34:X36"/>
    <mergeCell ref="D37:D42"/>
    <mergeCell ref="S38:T41"/>
    <mergeCell ref="U38:V41"/>
    <mergeCell ref="W38:X41"/>
    <mergeCell ref="W37:X37"/>
    <mergeCell ref="B51:E51"/>
    <mergeCell ref="F51:F53"/>
    <mergeCell ref="M51:M53"/>
    <mergeCell ref="N51:N53"/>
    <mergeCell ref="O51:O53"/>
    <mergeCell ref="P51:P52"/>
    <mergeCell ref="Q51:Q52"/>
    <mergeCell ref="R37:R42"/>
    <mergeCell ref="S37:V37"/>
    <mergeCell ref="G38:G42"/>
    <mergeCell ref="H38:H42"/>
    <mergeCell ref="I38:I42"/>
    <mergeCell ref="J38:J42"/>
    <mergeCell ref="K38:K42"/>
    <mergeCell ref="L38:L42"/>
    <mergeCell ref="M38:M42"/>
    <mergeCell ref="E37:E42"/>
    <mergeCell ref="F37:F42"/>
    <mergeCell ref="G37:L37"/>
    <mergeCell ref="M37:O37"/>
    <mergeCell ref="R51:R52"/>
    <mergeCell ref="B52:E52"/>
    <mergeCell ref="G52:L53"/>
    <mergeCell ref="S52:T52"/>
    <mergeCell ref="U52:V52"/>
    <mergeCell ref="W52:X52"/>
    <mergeCell ref="B53:E53"/>
    <mergeCell ref="P53:R53"/>
    <mergeCell ref="S53:V53"/>
    <mergeCell ref="W53:X53"/>
    <mergeCell ref="D58:R58"/>
    <mergeCell ref="D59:R59"/>
    <mergeCell ref="B61:B69"/>
    <mergeCell ref="C61:C69"/>
    <mergeCell ref="D61:E63"/>
    <mergeCell ref="F61:O63"/>
    <mergeCell ref="P61:R63"/>
    <mergeCell ref="D64:D69"/>
    <mergeCell ref="E64:E69"/>
    <mergeCell ref="F64:F69"/>
    <mergeCell ref="G64:L64"/>
    <mergeCell ref="M64:O64"/>
    <mergeCell ref="P64:P69"/>
    <mergeCell ref="Q64:Q69"/>
    <mergeCell ref="R64:R69"/>
    <mergeCell ref="G65:G69"/>
    <mergeCell ref="H65:H69"/>
    <mergeCell ref="I65:I69"/>
    <mergeCell ref="J65:J69"/>
    <mergeCell ref="K65:K69"/>
    <mergeCell ref="L65:L69"/>
    <mergeCell ref="M65:M69"/>
    <mergeCell ref="N65:N69"/>
    <mergeCell ref="O65:O69"/>
    <mergeCell ref="B78:E78"/>
    <mergeCell ref="F78:F80"/>
    <mergeCell ref="M78:M80"/>
    <mergeCell ref="N78:N80"/>
    <mergeCell ref="O78:O80"/>
    <mergeCell ref="B79:E79"/>
    <mergeCell ref="P88:R90"/>
    <mergeCell ref="D91:D96"/>
    <mergeCell ref="E91:E96"/>
    <mergeCell ref="F91:F96"/>
    <mergeCell ref="G91:L91"/>
    <mergeCell ref="M91:O91"/>
    <mergeCell ref="G79:G80"/>
    <mergeCell ref="H79:L80"/>
    <mergeCell ref="B80:E80"/>
    <mergeCell ref="P80:R80"/>
    <mergeCell ref="D85:R85"/>
    <mergeCell ref="D86:R86"/>
    <mergeCell ref="P91:P96"/>
    <mergeCell ref="Q91:Q96"/>
    <mergeCell ref="R91:R96"/>
    <mergeCell ref="G92:G96"/>
    <mergeCell ref="H92:H96"/>
    <mergeCell ref="I92:I96"/>
    <mergeCell ref="J92:J96"/>
    <mergeCell ref="K92:K96"/>
    <mergeCell ref="L92:L96"/>
    <mergeCell ref="M92:M96"/>
    <mergeCell ref="N92:N96"/>
    <mergeCell ref="O92:O96"/>
    <mergeCell ref="B105:E105"/>
    <mergeCell ref="F105:F107"/>
    <mergeCell ref="M105:M107"/>
    <mergeCell ref="N105:N107"/>
    <mergeCell ref="O105:O107"/>
    <mergeCell ref="B106:E106"/>
    <mergeCell ref="G106:G107"/>
    <mergeCell ref="H106:L107"/>
    <mergeCell ref="B88:B96"/>
    <mergeCell ref="C88:C96"/>
    <mergeCell ref="D88:E90"/>
    <mergeCell ref="F88:O90"/>
    <mergeCell ref="B107:E107"/>
    <mergeCell ref="P107:R107"/>
    <mergeCell ref="D112:R112"/>
    <mergeCell ref="D113:R113"/>
    <mergeCell ref="B115:B123"/>
    <mergeCell ref="C115:C123"/>
    <mergeCell ref="D115:E117"/>
    <mergeCell ref="F115:O117"/>
    <mergeCell ref="P115:R117"/>
    <mergeCell ref="D118:D123"/>
    <mergeCell ref="R118:R123"/>
    <mergeCell ref="G119:G123"/>
    <mergeCell ref="H119:H123"/>
    <mergeCell ref="I119:I123"/>
    <mergeCell ref="J119:J123"/>
    <mergeCell ref="K119:K123"/>
    <mergeCell ref="L119:L123"/>
    <mergeCell ref="M119:M123"/>
    <mergeCell ref="N119:N123"/>
    <mergeCell ref="O119:O123"/>
    <mergeCell ref="E118:E123"/>
    <mergeCell ref="F118:F123"/>
    <mergeCell ref="G118:L118"/>
    <mergeCell ref="M118:O118"/>
    <mergeCell ref="P118:P123"/>
    <mergeCell ref="Q118:Q123"/>
    <mergeCell ref="C140:X140"/>
    <mergeCell ref="P134:R134"/>
    <mergeCell ref="C135:X135"/>
    <mergeCell ref="C136:X136"/>
    <mergeCell ref="C137:X137"/>
    <mergeCell ref="C138:X138"/>
    <mergeCell ref="C139:X139"/>
    <mergeCell ref="B132:E132"/>
    <mergeCell ref="F132:F134"/>
    <mergeCell ref="M132:M134"/>
    <mergeCell ref="N132:N134"/>
    <mergeCell ref="O132:O134"/>
    <mergeCell ref="B133:E133"/>
    <mergeCell ref="G133:G134"/>
    <mergeCell ref="H133:L134"/>
    <mergeCell ref="B134:E134"/>
  </mergeCells>
  <pageMargins left="0.7" right="0.7" top="0.75" bottom="0.75" header="0.3" footer="0.3"/>
  <pageSetup paperSize="9" scale="70" fitToHeight="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I182"/>
  <sheetViews>
    <sheetView tabSelected="1" topLeftCell="A138" zoomScale="40" zoomScaleNormal="40" workbookViewId="0">
      <selection activeCell="N169" sqref="N169"/>
    </sheetView>
  </sheetViews>
  <sheetFormatPr defaultRowHeight="15"/>
  <cols>
    <col min="1" max="1" width="8.85546875"/>
    <col min="2" max="2" width="18.5703125" customWidth="1"/>
    <col min="3" max="3" width="98.42578125" customWidth="1"/>
    <col min="4" max="4" width="0" hidden="1" customWidth="1"/>
    <col min="5" max="5" width="10.7109375" customWidth="1"/>
    <col min="6" max="6" width="13.28515625" customWidth="1"/>
    <col min="7" max="7" width="8.7109375" customWidth="1"/>
    <col min="8" max="17" width="8.28515625" customWidth="1"/>
    <col min="18" max="19" width="7.28515625" customWidth="1"/>
    <col min="20" max="20" width="8.85546875"/>
    <col min="21" max="21" width="97.28515625" customWidth="1"/>
    <col min="22" max="61" width="3.28515625" customWidth="1"/>
  </cols>
  <sheetData>
    <row r="1" spans="1:61" ht="26.25">
      <c r="A1" s="333">
        <f>H16+H34+H55+H88+H127+H166</f>
        <v>1350</v>
      </c>
      <c r="B1" s="334"/>
      <c r="C1" s="335" t="s">
        <v>24</v>
      </c>
      <c r="D1" s="336"/>
      <c r="E1" s="337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3"/>
      <c r="U1" s="335" t="s">
        <v>24</v>
      </c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8"/>
      <c r="BG1" s="338"/>
      <c r="BH1" s="338"/>
      <c r="BI1" s="338"/>
    </row>
    <row r="2" spans="1:61" ht="26.25">
      <c r="A2" s="333">
        <f>180+30</f>
        <v>210</v>
      </c>
      <c r="B2" s="334"/>
      <c r="C2" s="335" t="s">
        <v>25</v>
      </c>
      <c r="D2" s="336"/>
      <c r="E2" s="337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3"/>
      <c r="U2" s="335" t="s">
        <v>25</v>
      </c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  <c r="BG2" s="338"/>
      <c r="BH2" s="338"/>
      <c r="BI2" s="338"/>
    </row>
    <row r="3" spans="1:61" ht="26.25">
      <c r="A3" s="333">
        <f>A1-A2</f>
        <v>1140</v>
      </c>
      <c r="B3" s="334"/>
      <c r="C3" s="335" t="s">
        <v>26</v>
      </c>
      <c r="D3" s="336"/>
      <c r="E3" s="337"/>
      <c r="F3" s="336"/>
      <c r="G3" s="334"/>
      <c r="H3" s="339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3"/>
      <c r="U3" s="335" t="s">
        <v>26</v>
      </c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  <c r="AX3" s="338"/>
      <c r="AY3" s="338"/>
      <c r="AZ3" s="338"/>
      <c r="BA3" s="338"/>
      <c r="BB3" s="338"/>
      <c r="BC3" s="338"/>
      <c r="BD3" s="338"/>
      <c r="BE3" s="338"/>
      <c r="BF3" s="338"/>
      <c r="BG3" s="338"/>
      <c r="BH3" s="338"/>
      <c r="BI3" s="338"/>
    </row>
    <row r="4" spans="1:61" ht="26.25">
      <c r="A4" s="340"/>
      <c r="B4" s="334"/>
      <c r="C4" s="341" t="s">
        <v>651</v>
      </c>
      <c r="D4" s="334"/>
      <c r="E4" s="342"/>
      <c r="F4" s="343"/>
      <c r="G4" s="343"/>
      <c r="H4" s="343"/>
      <c r="I4" s="334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4"/>
      <c r="U4" s="341" t="s">
        <v>651</v>
      </c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  <c r="AY4" s="345"/>
      <c r="AZ4" s="345"/>
      <c r="BA4" s="345"/>
      <c r="BB4" s="345"/>
      <c r="BC4" s="345"/>
      <c r="BD4" s="345"/>
      <c r="BE4" s="345"/>
      <c r="BF4" s="345"/>
      <c r="BG4" s="345"/>
      <c r="BH4" s="345"/>
      <c r="BI4" s="345"/>
    </row>
    <row r="5" spans="1:61" ht="26.25">
      <c r="A5" s="340"/>
      <c r="B5" s="334"/>
      <c r="C5" s="341" t="s">
        <v>652</v>
      </c>
      <c r="D5" s="334"/>
      <c r="E5" s="342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4"/>
      <c r="U5" s="341" t="s">
        <v>652</v>
      </c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345"/>
      <c r="AY5" s="345"/>
      <c r="AZ5" s="345"/>
      <c r="BA5" s="345"/>
      <c r="BB5" s="345"/>
      <c r="BC5" s="345"/>
      <c r="BD5" s="345"/>
      <c r="BE5" s="345"/>
      <c r="BF5" s="345"/>
      <c r="BG5" s="345"/>
      <c r="BH5" s="345"/>
      <c r="BI5" s="345"/>
    </row>
    <row r="6" spans="1:61" ht="27" thickBot="1">
      <c r="A6" s="340"/>
      <c r="B6" s="334"/>
      <c r="C6" s="343" t="s">
        <v>653</v>
      </c>
      <c r="D6" s="334"/>
      <c r="E6" s="346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44"/>
      <c r="U6" s="343" t="s">
        <v>653</v>
      </c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  <c r="BB6" s="345"/>
      <c r="BC6" s="345"/>
      <c r="BD6" s="345"/>
      <c r="BE6" s="345"/>
      <c r="BF6" s="345"/>
      <c r="BG6" s="345"/>
      <c r="BH6" s="345"/>
      <c r="BI6" s="345"/>
    </row>
    <row r="7" spans="1:61" ht="29.25" thickBot="1">
      <c r="A7" s="347">
        <v>2090</v>
      </c>
      <c r="B7" s="1113" t="s">
        <v>94</v>
      </c>
      <c r="C7" s="1114" t="s">
        <v>95</v>
      </c>
      <c r="D7" s="1115" t="s">
        <v>654</v>
      </c>
      <c r="E7" s="1116" t="s">
        <v>655</v>
      </c>
      <c r="F7" s="1116" t="s">
        <v>17</v>
      </c>
      <c r="G7" s="1117" t="s">
        <v>2</v>
      </c>
      <c r="H7" s="1107" t="s">
        <v>90</v>
      </c>
      <c r="I7" s="1107"/>
      <c r="J7" s="1107"/>
      <c r="K7" s="1107"/>
      <c r="L7" s="1107"/>
      <c r="M7" s="1107" t="s">
        <v>656</v>
      </c>
      <c r="N7" s="1107"/>
      <c r="O7" s="1107"/>
      <c r="P7" s="1107" t="s">
        <v>657</v>
      </c>
      <c r="Q7" s="1107"/>
      <c r="R7" s="1107" t="s">
        <v>658</v>
      </c>
      <c r="S7" s="1107"/>
      <c r="T7" s="348"/>
      <c r="U7" s="1108" t="s">
        <v>659</v>
      </c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8"/>
      <c r="AG7" s="1108"/>
      <c r="AH7" s="1108"/>
      <c r="AI7" s="1108"/>
      <c r="AJ7" s="1108"/>
      <c r="AK7" s="1108"/>
      <c r="AL7" s="1108"/>
      <c r="AM7" s="1108"/>
      <c r="AN7" s="1108"/>
      <c r="AO7" s="1108"/>
      <c r="AP7" s="1108"/>
      <c r="AQ7" s="1108"/>
      <c r="AR7" s="1108"/>
      <c r="AS7" s="1108"/>
      <c r="AT7" s="1108"/>
      <c r="AU7" s="1108"/>
      <c r="AV7" s="1108"/>
      <c r="AW7" s="1108"/>
      <c r="AX7" s="1108"/>
      <c r="AY7" s="1108"/>
      <c r="AZ7" s="1108"/>
      <c r="BA7" s="1108"/>
      <c r="BB7" s="1108"/>
      <c r="BC7" s="1108"/>
      <c r="BD7" s="1108"/>
      <c r="BE7" s="1108"/>
      <c r="BF7" s="1108"/>
      <c r="BG7" s="1108"/>
      <c r="BH7" s="1108"/>
      <c r="BI7" s="1108"/>
    </row>
    <row r="8" spans="1:61" ht="141" thickBot="1">
      <c r="A8" s="348"/>
      <c r="B8" s="1113"/>
      <c r="C8" s="1114"/>
      <c r="D8" s="1115"/>
      <c r="E8" s="1116"/>
      <c r="F8" s="1116"/>
      <c r="G8" s="1117"/>
      <c r="H8" s="349" t="s">
        <v>7</v>
      </c>
      <c r="I8" s="349" t="s">
        <v>8</v>
      </c>
      <c r="J8" s="349" t="s">
        <v>10</v>
      </c>
      <c r="K8" s="349" t="s">
        <v>11</v>
      </c>
      <c r="L8" s="349" t="s">
        <v>12</v>
      </c>
      <c r="M8" s="349" t="s">
        <v>3</v>
      </c>
      <c r="N8" s="349" t="s">
        <v>4</v>
      </c>
      <c r="O8" s="349" t="s">
        <v>5</v>
      </c>
      <c r="P8" s="350" t="s">
        <v>7</v>
      </c>
      <c r="Q8" s="350" t="s">
        <v>11</v>
      </c>
      <c r="R8" s="349" t="s">
        <v>7</v>
      </c>
      <c r="S8" s="349" t="s">
        <v>11</v>
      </c>
      <c r="T8" s="348"/>
      <c r="U8" s="351" t="s">
        <v>95</v>
      </c>
      <c r="V8" s="352" t="s">
        <v>660</v>
      </c>
      <c r="W8" s="352" t="s">
        <v>661</v>
      </c>
      <c r="X8" s="352" t="s">
        <v>662</v>
      </c>
      <c r="Y8" s="352" t="s">
        <v>663</v>
      </c>
      <c r="Z8" s="352" t="s">
        <v>664</v>
      </c>
      <c r="AA8" s="352" t="s">
        <v>665</v>
      </c>
      <c r="AB8" s="352" t="s">
        <v>666</v>
      </c>
      <c r="AC8" s="352" t="s">
        <v>667</v>
      </c>
      <c r="AD8" s="352" t="s">
        <v>668</v>
      </c>
      <c r="AE8" s="352" t="s">
        <v>669</v>
      </c>
      <c r="AF8" s="352" t="s">
        <v>670</v>
      </c>
      <c r="AG8" s="352" t="s">
        <v>671</v>
      </c>
      <c r="AH8" s="352" t="s">
        <v>672</v>
      </c>
      <c r="AI8" s="352" t="s">
        <v>673</v>
      </c>
      <c r="AJ8" s="352" t="s">
        <v>674</v>
      </c>
      <c r="AK8" s="352" t="s">
        <v>675</v>
      </c>
      <c r="AL8" s="352" t="s">
        <v>676</v>
      </c>
      <c r="AM8" s="352" t="s">
        <v>677</v>
      </c>
      <c r="AN8" s="352" t="s">
        <v>678</v>
      </c>
      <c r="AO8" s="352" t="s">
        <v>679</v>
      </c>
      <c r="AP8" s="352" t="s">
        <v>680</v>
      </c>
      <c r="AQ8" s="352" t="s">
        <v>681</v>
      </c>
      <c r="AR8" s="352" t="s">
        <v>682</v>
      </c>
      <c r="AS8" s="352" t="s">
        <v>683</v>
      </c>
      <c r="AT8" s="352" t="s">
        <v>684</v>
      </c>
      <c r="AU8" s="352" t="s">
        <v>685</v>
      </c>
      <c r="AV8" s="352" t="s">
        <v>686</v>
      </c>
      <c r="AW8" s="352" t="s">
        <v>687</v>
      </c>
      <c r="AX8" s="352" t="s">
        <v>688</v>
      </c>
      <c r="AY8" s="352" t="s">
        <v>689</v>
      </c>
      <c r="AZ8" s="352" t="s">
        <v>690</v>
      </c>
      <c r="BA8" s="352" t="s">
        <v>691</v>
      </c>
      <c r="BB8" s="352" t="s">
        <v>692</v>
      </c>
      <c r="BC8" s="352" t="s">
        <v>7</v>
      </c>
      <c r="BD8" s="352" t="s">
        <v>8</v>
      </c>
      <c r="BE8" s="352" t="s">
        <v>10</v>
      </c>
      <c r="BF8" s="352" t="s">
        <v>11</v>
      </c>
      <c r="BG8" s="352" t="s">
        <v>12</v>
      </c>
      <c r="BH8" s="352" t="s">
        <v>494</v>
      </c>
      <c r="BI8" s="352" t="s">
        <v>495</v>
      </c>
    </row>
    <row r="9" spans="1:61" ht="26.25">
      <c r="A9" s="333"/>
      <c r="B9" s="353" t="s">
        <v>204</v>
      </c>
      <c r="C9" s="354" t="s">
        <v>46</v>
      </c>
      <c r="D9" s="355"/>
      <c r="E9" s="356" t="s">
        <v>55</v>
      </c>
      <c r="F9" s="356">
        <v>1</v>
      </c>
      <c r="G9" s="357">
        <f>SUM(H9:L9)</f>
        <v>40</v>
      </c>
      <c r="H9" s="358">
        <v>20</v>
      </c>
      <c r="I9" s="359"/>
      <c r="J9" s="359"/>
      <c r="K9" s="359">
        <v>20</v>
      </c>
      <c r="L9" s="360"/>
      <c r="M9" s="358">
        <v>5</v>
      </c>
      <c r="N9" s="359"/>
      <c r="O9" s="361"/>
      <c r="P9" s="358">
        <v>20</v>
      </c>
      <c r="Q9" s="360">
        <v>20</v>
      </c>
      <c r="R9" s="362"/>
      <c r="S9" s="360"/>
      <c r="T9" s="333"/>
      <c r="U9" s="363" t="str">
        <f>C9</f>
        <v>Wprowadzenie do socjologii</v>
      </c>
      <c r="V9" s="364" t="s">
        <v>56</v>
      </c>
      <c r="W9" s="364"/>
      <c r="X9" s="364"/>
      <c r="Y9" s="364" t="s">
        <v>56</v>
      </c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 t="s">
        <v>56</v>
      </c>
      <c r="AQ9" s="364" t="s">
        <v>56</v>
      </c>
      <c r="AR9" s="364"/>
      <c r="AS9" s="364"/>
      <c r="AT9" s="364"/>
      <c r="AU9" s="364"/>
      <c r="AV9" s="364"/>
      <c r="AW9" s="364" t="s">
        <v>56</v>
      </c>
      <c r="AX9" s="364"/>
      <c r="AY9" s="364"/>
      <c r="AZ9" s="364" t="s">
        <v>56</v>
      </c>
      <c r="BA9" s="364"/>
      <c r="BB9" s="364"/>
      <c r="BC9" s="364" t="s">
        <v>56</v>
      </c>
      <c r="BD9" s="364"/>
      <c r="BE9" s="364"/>
      <c r="BF9" s="364" t="s">
        <v>56</v>
      </c>
      <c r="BG9" s="364"/>
      <c r="BH9" s="364" t="s">
        <v>56</v>
      </c>
      <c r="BI9" s="364" t="s">
        <v>56</v>
      </c>
    </row>
    <row r="10" spans="1:61" ht="26.25">
      <c r="A10" s="333"/>
      <c r="B10" s="365" t="s">
        <v>206</v>
      </c>
      <c r="C10" s="366" t="s">
        <v>366</v>
      </c>
      <c r="D10" s="367"/>
      <c r="E10" s="368" t="s">
        <v>55</v>
      </c>
      <c r="F10" s="368">
        <v>1</v>
      </c>
      <c r="G10" s="369">
        <f t="shared" ref="G10:G14" si="0">SUM(H10:L10)</f>
        <v>40</v>
      </c>
      <c r="H10" s="370">
        <v>20</v>
      </c>
      <c r="I10" s="370"/>
      <c r="J10" s="370"/>
      <c r="K10" s="370">
        <v>20</v>
      </c>
      <c r="L10" s="371"/>
      <c r="M10" s="372"/>
      <c r="N10" s="370"/>
      <c r="O10" s="373">
        <v>5</v>
      </c>
      <c r="P10" s="372">
        <v>20</v>
      </c>
      <c r="Q10" s="371">
        <v>20</v>
      </c>
      <c r="R10" s="374"/>
      <c r="S10" s="371"/>
      <c r="T10" s="333"/>
      <c r="U10" s="363" t="str">
        <f t="shared" ref="U10:U14" si="1">C10</f>
        <v>Logika i metodologia nauk</v>
      </c>
      <c r="V10" s="364"/>
      <c r="W10" s="364"/>
      <c r="X10" s="364"/>
      <c r="Y10" s="364"/>
      <c r="Z10" s="364" t="s">
        <v>56</v>
      </c>
      <c r="AA10" s="364"/>
      <c r="AB10" s="364"/>
      <c r="AC10" s="364"/>
      <c r="AD10" s="364" t="s">
        <v>56</v>
      </c>
      <c r="AE10" s="364"/>
      <c r="AF10" s="364"/>
      <c r="AG10" s="364"/>
      <c r="AH10" s="364"/>
      <c r="AI10" s="364"/>
      <c r="AJ10" s="364"/>
      <c r="AK10" s="364"/>
      <c r="AL10" s="364" t="s">
        <v>56</v>
      </c>
      <c r="AM10" s="364"/>
      <c r="AN10" s="364"/>
      <c r="AO10" s="364" t="s">
        <v>56</v>
      </c>
      <c r="AP10" s="364"/>
      <c r="AQ10" s="364"/>
      <c r="AR10" s="364"/>
      <c r="AS10" s="364"/>
      <c r="AT10" s="364"/>
      <c r="AU10" s="364" t="s">
        <v>56</v>
      </c>
      <c r="AV10" s="364"/>
      <c r="AW10" s="364"/>
      <c r="AX10" s="364"/>
      <c r="AY10" s="364"/>
      <c r="AZ10" s="364"/>
      <c r="BA10" s="364"/>
      <c r="BB10" s="364" t="s">
        <v>56</v>
      </c>
      <c r="BC10" s="364" t="s">
        <v>56</v>
      </c>
      <c r="BD10" s="364"/>
      <c r="BE10" s="364"/>
      <c r="BF10" s="364" t="s">
        <v>56</v>
      </c>
      <c r="BG10" s="364"/>
      <c r="BH10" s="364" t="s">
        <v>56</v>
      </c>
      <c r="BI10" s="364" t="s">
        <v>56</v>
      </c>
    </row>
    <row r="11" spans="1:61" ht="26.25">
      <c r="A11" s="333"/>
      <c r="B11" s="365" t="s">
        <v>208</v>
      </c>
      <c r="C11" s="366" t="s">
        <v>112</v>
      </c>
      <c r="D11" s="367"/>
      <c r="E11" s="368" t="s">
        <v>21</v>
      </c>
      <c r="F11" s="368">
        <v>1</v>
      </c>
      <c r="G11" s="369">
        <f t="shared" si="0"/>
        <v>20</v>
      </c>
      <c r="H11" s="370"/>
      <c r="I11" s="370">
        <v>20</v>
      </c>
      <c r="J11" s="370"/>
      <c r="K11" s="370"/>
      <c r="L11" s="371"/>
      <c r="M11" s="372"/>
      <c r="N11" s="370"/>
      <c r="O11" s="373">
        <v>5</v>
      </c>
      <c r="P11" s="372"/>
      <c r="Q11" s="371">
        <v>20</v>
      </c>
      <c r="R11" s="374"/>
      <c r="S11" s="371"/>
      <c r="T11" s="333"/>
      <c r="U11" s="363" t="str">
        <f t="shared" si="1"/>
        <v>Warsztaty komputerowe</v>
      </c>
      <c r="V11" s="364"/>
      <c r="W11" s="364"/>
      <c r="X11" s="364"/>
      <c r="Y11" s="364"/>
      <c r="Z11" s="364"/>
      <c r="AA11" s="364" t="s">
        <v>56</v>
      </c>
      <c r="AB11" s="364"/>
      <c r="AC11" s="364"/>
      <c r="AD11" s="364"/>
      <c r="AE11" s="364" t="s">
        <v>56</v>
      </c>
      <c r="AF11" s="364"/>
      <c r="AG11" s="364"/>
      <c r="AH11" s="364"/>
      <c r="AI11" s="364" t="s">
        <v>56</v>
      </c>
      <c r="AJ11" s="364"/>
      <c r="AK11" s="364"/>
      <c r="AL11" s="364"/>
      <c r="AM11" s="364"/>
      <c r="AN11" s="364"/>
      <c r="AO11" s="364"/>
      <c r="AP11" s="364"/>
      <c r="AQ11" s="364"/>
      <c r="AR11" s="364" t="s">
        <v>56</v>
      </c>
      <c r="AS11" s="364"/>
      <c r="AT11" s="364"/>
      <c r="AU11" s="364" t="s">
        <v>56</v>
      </c>
      <c r="AV11" s="364"/>
      <c r="AW11" s="364"/>
      <c r="AX11" s="364"/>
      <c r="AY11" s="364"/>
      <c r="AZ11" s="364"/>
      <c r="BA11" s="364"/>
      <c r="BB11" s="364"/>
      <c r="BC11" s="364"/>
      <c r="BD11" s="364" t="s">
        <v>56</v>
      </c>
      <c r="BE11" s="364"/>
      <c r="BF11" s="364"/>
      <c r="BG11" s="364"/>
      <c r="BH11" s="364"/>
      <c r="BI11" s="364" t="s">
        <v>56</v>
      </c>
    </row>
    <row r="12" spans="1:61" ht="26.25">
      <c r="A12" s="333"/>
      <c r="B12" s="365" t="s">
        <v>209</v>
      </c>
      <c r="C12" s="366" t="s">
        <v>49</v>
      </c>
      <c r="D12" s="367"/>
      <c r="E12" s="368" t="s">
        <v>21</v>
      </c>
      <c r="F12" s="368">
        <v>1</v>
      </c>
      <c r="G12" s="369">
        <f t="shared" si="0"/>
        <v>20</v>
      </c>
      <c r="H12" s="370"/>
      <c r="I12" s="370">
        <v>20</v>
      </c>
      <c r="J12" s="370"/>
      <c r="K12" s="370"/>
      <c r="L12" s="371"/>
      <c r="M12" s="372"/>
      <c r="N12" s="370"/>
      <c r="O12" s="373">
        <v>4</v>
      </c>
      <c r="P12" s="372"/>
      <c r="Q12" s="371">
        <v>20</v>
      </c>
      <c r="R12" s="374"/>
      <c r="S12" s="371"/>
      <c r="T12" s="333"/>
      <c r="U12" s="363" t="str">
        <f t="shared" si="1"/>
        <v>Etyka zawodowa w grupach dyspozycyjnych</v>
      </c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 t="s">
        <v>56</v>
      </c>
      <c r="AH12" s="364" t="s">
        <v>56</v>
      </c>
      <c r="AI12" s="364"/>
      <c r="AJ12" s="364"/>
      <c r="AK12" s="364" t="s">
        <v>56</v>
      </c>
      <c r="AL12" s="364"/>
      <c r="AM12" s="364"/>
      <c r="AN12" s="364"/>
      <c r="AO12" s="364"/>
      <c r="AP12" s="364"/>
      <c r="AQ12" s="364"/>
      <c r="AR12" s="364"/>
      <c r="AS12" s="364"/>
      <c r="AT12" s="364" t="s">
        <v>56</v>
      </c>
      <c r="AU12" s="364"/>
      <c r="AV12" s="364"/>
      <c r="AW12" s="364"/>
      <c r="AX12" s="364" t="s">
        <v>56</v>
      </c>
      <c r="AY12" s="364"/>
      <c r="AZ12" s="364"/>
      <c r="BA12" s="364"/>
      <c r="BB12" s="364" t="s">
        <v>56</v>
      </c>
      <c r="BC12" s="364"/>
      <c r="BD12" s="364" t="s">
        <v>56</v>
      </c>
      <c r="BE12" s="364"/>
      <c r="BF12" s="364"/>
      <c r="BG12" s="364"/>
      <c r="BH12" s="364"/>
      <c r="BI12" s="364" t="s">
        <v>56</v>
      </c>
    </row>
    <row r="13" spans="1:61" ht="26.25">
      <c r="A13" s="333"/>
      <c r="B13" s="365" t="s">
        <v>210</v>
      </c>
      <c r="C13" s="366" t="s">
        <v>352</v>
      </c>
      <c r="D13" s="367"/>
      <c r="E13" s="368" t="s">
        <v>55</v>
      </c>
      <c r="F13" s="368">
        <v>1</v>
      </c>
      <c r="G13" s="369">
        <f t="shared" si="0"/>
        <v>40</v>
      </c>
      <c r="H13" s="370">
        <v>20</v>
      </c>
      <c r="I13" s="370"/>
      <c r="J13" s="370"/>
      <c r="K13" s="370">
        <v>20</v>
      </c>
      <c r="L13" s="371"/>
      <c r="M13" s="372"/>
      <c r="N13" s="370"/>
      <c r="O13" s="373">
        <v>6</v>
      </c>
      <c r="P13" s="372">
        <v>20</v>
      </c>
      <c r="Q13" s="371">
        <v>20</v>
      </c>
      <c r="R13" s="374"/>
      <c r="S13" s="371"/>
      <c r="T13" s="333"/>
      <c r="U13" s="363" t="str">
        <f t="shared" si="1"/>
        <v>Zarządzanie*</v>
      </c>
      <c r="V13" s="364"/>
      <c r="W13" s="364" t="s">
        <v>56</v>
      </c>
      <c r="X13" s="364"/>
      <c r="Y13" s="364"/>
      <c r="Z13" s="364"/>
      <c r="AA13" s="364"/>
      <c r="AB13" s="364"/>
      <c r="AC13" s="364" t="s">
        <v>56</v>
      </c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 t="s">
        <v>56</v>
      </c>
      <c r="AQ13" s="364"/>
      <c r="AR13" s="364" t="s">
        <v>56</v>
      </c>
      <c r="AS13" s="364"/>
      <c r="AT13" s="364"/>
      <c r="AU13" s="364" t="s">
        <v>56</v>
      </c>
      <c r="AV13" s="364"/>
      <c r="AW13" s="364"/>
      <c r="AX13" s="364"/>
      <c r="AY13" s="364" t="s">
        <v>56</v>
      </c>
      <c r="AZ13" s="364"/>
      <c r="BA13" s="364"/>
      <c r="BB13" s="364"/>
      <c r="BC13" s="364" t="s">
        <v>56</v>
      </c>
      <c r="BD13" s="364"/>
      <c r="BE13" s="364"/>
      <c r="BF13" s="364" t="s">
        <v>56</v>
      </c>
      <c r="BG13" s="364"/>
      <c r="BH13" s="364" t="s">
        <v>56</v>
      </c>
      <c r="BI13" s="364" t="s">
        <v>56</v>
      </c>
    </row>
    <row r="14" spans="1:61" ht="27" thickBot="1">
      <c r="A14" s="375"/>
      <c r="B14" s="376" t="s">
        <v>353</v>
      </c>
      <c r="C14" s="377" t="s">
        <v>51</v>
      </c>
      <c r="D14" s="378"/>
      <c r="E14" s="379" t="s">
        <v>20</v>
      </c>
      <c r="F14" s="379">
        <v>1</v>
      </c>
      <c r="G14" s="379">
        <f t="shared" si="0"/>
        <v>20</v>
      </c>
      <c r="H14" s="380">
        <v>20</v>
      </c>
      <c r="I14" s="381"/>
      <c r="J14" s="381"/>
      <c r="K14" s="381"/>
      <c r="L14" s="382"/>
      <c r="M14" s="383">
        <v>5</v>
      </c>
      <c r="N14" s="381"/>
      <c r="O14" s="384"/>
      <c r="P14" s="383">
        <v>20</v>
      </c>
      <c r="Q14" s="382"/>
      <c r="R14" s="385"/>
      <c r="S14" s="382"/>
      <c r="T14" s="375"/>
      <c r="U14" s="386" t="str">
        <f t="shared" si="1"/>
        <v>Administracja bezpieczeństwa i porządku publicznego</v>
      </c>
      <c r="V14" s="387"/>
      <c r="W14" s="387"/>
      <c r="X14" s="387"/>
      <c r="Y14" s="387"/>
      <c r="Z14" s="387"/>
      <c r="AA14" s="387"/>
      <c r="AB14" s="387"/>
      <c r="AC14" s="387"/>
      <c r="AD14" s="387"/>
      <c r="AE14" s="387" t="s">
        <v>56</v>
      </c>
      <c r="AF14" s="387" t="s">
        <v>56</v>
      </c>
      <c r="AG14" s="387"/>
      <c r="AH14" s="387"/>
      <c r="AI14" s="387"/>
      <c r="AJ14" s="387"/>
      <c r="AK14" s="387"/>
      <c r="AL14" s="387"/>
      <c r="AM14" s="387"/>
      <c r="AN14" s="387" t="s">
        <v>56</v>
      </c>
      <c r="AO14" s="387"/>
      <c r="AP14" s="387"/>
      <c r="AQ14" s="387"/>
      <c r="AR14" s="387" t="s">
        <v>56</v>
      </c>
      <c r="AS14" s="387"/>
      <c r="AT14" s="387"/>
      <c r="AU14" s="387"/>
      <c r="AV14" s="387" t="s">
        <v>56</v>
      </c>
      <c r="AW14" s="387"/>
      <c r="AX14" s="387"/>
      <c r="AY14" s="387"/>
      <c r="AZ14" s="387"/>
      <c r="BA14" s="387" t="s">
        <v>56</v>
      </c>
      <c r="BB14" s="387"/>
      <c r="BC14" s="387" t="s">
        <v>56</v>
      </c>
      <c r="BD14" s="387"/>
      <c r="BE14" s="387"/>
      <c r="BF14" s="387"/>
      <c r="BG14" s="387"/>
      <c r="BH14" s="387" t="s">
        <v>56</v>
      </c>
      <c r="BI14" s="387"/>
    </row>
    <row r="15" spans="1:61" ht="27" thickBot="1">
      <c r="A15" s="348"/>
      <c r="B15" s="1109" t="s">
        <v>180</v>
      </c>
      <c r="C15" s="1109"/>
      <c r="D15" s="1109"/>
      <c r="E15" s="1109"/>
      <c r="F15" s="1109"/>
      <c r="G15" s="1111">
        <f>SUM(G9:G14)</f>
        <v>180</v>
      </c>
      <c r="H15" s="388">
        <f t="shared" ref="H15:L15" si="2">SUM(H9:H14)</f>
        <v>80</v>
      </c>
      <c r="I15" s="388">
        <f t="shared" si="2"/>
        <v>40</v>
      </c>
      <c r="J15" s="388">
        <f t="shared" si="2"/>
        <v>0</v>
      </c>
      <c r="K15" s="388">
        <f t="shared" si="2"/>
        <v>60</v>
      </c>
      <c r="L15" s="388">
        <f t="shared" si="2"/>
        <v>0</v>
      </c>
      <c r="M15" s="388">
        <f>SUM(M9:M14)</f>
        <v>10</v>
      </c>
      <c r="N15" s="388">
        <f t="shared" ref="N15:O15" si="3">SUM(N9:N14)</f>
        <v>0</v>
      </c>
      <c r="O15" s="388">
        <f t="shared" si="3"/>
        <v>20</v>
      </c>
      <c r="P15" s="389">
        <f>SUM(P9:P14)</f>
        <v>80</v>
      </c>
      <c r="Q15" s="389">
        <f>SUM(Q9:Q14)</f>
        <v>100</v>
      </c>
      <c r="R15" s="388">
        <f>SUM(R9:R14)</f>
        <v>0</v>
      </c>
      <c r="S15" s="388">
        <f>SUM(S9:S14)</f>
        <v>0</v>
      </c>
      <c r="T15" s="348"/>
      <c r="U15" s="390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</row>
    <row r="16" spans="1:61" ht="27" thickBot="1">
      <c r="A16" s="333"/>
      <c r="B16" s="1110"/>
      <c r="C16" s="1110"/>
      <c r="D16" s="1110"/>
      <c r="E16" s="1110"/>
      <c r="F16" s="1110"/>
      <c r="G16" s="1112"/>
      <c r="H16" s="1107">
        <f>SUM(H15:L15)</f>
        <v>180</v>
      </c>
      <c r="I16" s="1107"/>
      <c r="J16" s="1107"/>
      <c r="K16" s="1107"/>
      <c r="L16" s="1107"/>
      <c r="M16" s="1107">
        <f>SUM(M15:O15)</f>
        <v>30</v>
      </c>
      <c r="N16" s="1107"/>
      <c r="O16" s="1107"/>
      <c r="P16" s="1107">
        <f>SUM(P15:Q15)</f>
        <v>180</v>
      </c>
      <c r="Q16" s="1107"/>
      <c r="R16" s="1107">
        <f>SUM(R15:S15)</f>
        <v>0</v>
      </c>
      <c r="S16" s="1107"/>
      <c r="T16" s="333"/>
      <c r="U16" s="391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</row>
    <row r="17" spans="1:61" ht="26.25">
      <c r="A17" s="333"/>
      <c r="B17" s="334"/>
      <c r="C17" s="335" t="s">
        <v>24</v>
      </c>
      <c r="D17" s="334"/>
      <c r="E17" s="392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3"/>
      <c r="U17" s="335" t="s">
        <v>24</v>
      </c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</row>
    <row r="18" spans="1:61" ht="26.25">
      <c r="A18" s="333"/>
      <c r="B18" s="334"/>
      <c r="C18" s="335" t="s">
        <v>25</v>
      </c>
      <c r="D18" s="334"/>
      <c r="E18" s="392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3"/>
      <c r="U18" s="335" t="s">
        <v>25</v>
      </c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</row>
    <row r="19" spans="1:61" ht="26.25">
      <c r="A19" s="333"/>
      <c r="B19" s="334"/>
      <c r="C19" s="335" t="s">
        <v>26</v>
      </c>
      <c r="D19" s="334"/>
      <c r="E19" s="392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3"/>
      <c r="U19" s="335" t="s">
        <v>26</v>
      </c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</row>
    <row r="20" spans="1:61" ht="26.25">
      <c r="A20" s="340"/>
      <c r="B20" s="334"/>
      <c r="C20" s="341" t="s">
        <v>651</v>
      </c>
      <c r="D20" s="334"/>
      <c r="E20" s="342"/>
      <c r="F20" s="343"/>
      <c r="G20" s="343"/>
      <c r="H20" s="343"/>
      <c r="I20" s="334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4"/>
      <c r="U20" s="341" t="s">
        <v>651</v>
      </c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45"/>
      <c r="BB20" s="345"/>
      <c r="BC20" s="345"/>
      <c r="BD20" s="345"/>
      <c r="BE20" s="345"/>
      <c r="BF20" s="345"/>
      <c r="BG20" s="345"/>
      <c r="BH20" s="345"/>
      <c r="BI20" s="345"/>
    </row>
    <row r="21" spans="1:61" ht="26.25">
      <c r="A21" s="340"/>
      <c r="B21" s="334"/>
      <c r="C21" s="341" t="s">
        <v>652</v>
      </c>
      <c r="D21" s="334"/>
      <c r="E21" s="342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4"/>
      <c r="U21" s="341" t="s">
        <v>652</v>
      </c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  <c r="AT21" s="345"/>
      <c r="AU21" s="345"/>
      <c r="AV21" s="345"/>
      <c r="AW21" s="345"/>
      <c r="AX21" s="345"/>
      <c r="AY21" s="345"/>
      <c r="AZ21" s="345"/>
      <c r="BA21" s="345"/>
      <c r="BB21" s="345"/>
      <c r="BC21" s="345"/>
      <c r="BD21" s="345"/>
      <c r="BE21" s="345"/>
      <c r="BF21" s="345"/>
      <c r="BG21" s="345"/>
      <c r="BH21" s="345"/>
      <c r="BI21" s="345"/>
    </row>
    <row r="22" spans="1:61" ht="27" thickBot="1">
      <c r="A22" s="340"/>
      <c r="B22" s="334"/>
      <c r="C22" s="343" t="s">
        <v>653</v>
      </c>
      <c r="D22" s="334"/>
      <c r="E22" s="346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44"/>
      <c r="U22" s="393" t="s">
        <v>653</v>
      </c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  <c r="AT22" s="345"/>
      <c r="AU22" s="345"/>
      <c r="AV22" s="345"/>
      <c r="AW22" s="345"/>
      <c r="AX22" s="345"/>
      <c r="AY22" s="345"/>
      <c r="AZ22" s="345"/>
      <c r="BA22" s="345"/>
      <c r="BB22" s="345"/>
      <c r="BC22" s="345"/>
      <c r="BD22" s="345"/>
      <c r="BE22" s="345"/>
      <c r="BF22" s="345"/>
      <c r="BG22" s="345"/>
      <c r="BH22" s="345"/>
      <c r="BI22" s="345"/>
    </row>
    <row r="23" spans="1:61" ht="29.25" thickBot="1">
      <c r="A23" s="348"/>
      <c r="B23" s="1113" t="s">
        <v>94</v>
      </c>
      <c r="C23" s="1114" t="s">
        <v>95</v>
      </c>
      <c r="D23" s="1115" t="s">
        <v>654</v>
      </c>
      <c r="E23" s="1116" t="s">
        <v>655</v>
      </c>
      <c r="F23" s="1116" t="s">
        <v>17</v>
      </c>
      <c r="G23" s="1117" t="s">
        <v>2</v>
      </c>
      <c r="H23" s="1107" t="s">
        <v>90</v>
      </c>
      <c r="I23" s="1107"/>
      <c r="J23" s="1107"/>
      <c r="K23" s="1107"/>
      <c r="L23" s="1107"/>
      <c r="M23" s="1107" t="s">
        <v>656</v>
      </c>
      <c r="N23" s="1107"/>
      <c r="O23" s="1107"/>
      <c r="P23" s="1107" t="s">
        <v>657</v>
      </c>
      <c r="Q23" s="1107"/>
      <c r="R23" s="1107" t="s">
        <v>658</v>
      </c>
      <c r="S23" s="1107"/>
      <c r="T23" s="348"/>
      <c r="U23" s="1108" t="s">
        <v>659</v>
      </c>
      <c r="V23" s="1108"/>
      <c r="W23" s="1108"/>
      <c r="X23" s="1108"/>
      <c r="Y23" s="1108"/>
      <c r="Z23" s="1108"/>
      <c r="AA23" s="1108"/>
      <c r="AB23" s="1108"/>
      <c r="AC23" s="1108"/>
      <c r="AD23" s="1108"/>
      <c r="AE23" s="1108"/>
      <c r="AF23" s="1108"/>
      <c r="AG23" s="1108"/>
      <c r="AH23" s="1108"/>
      <c r="AI23" s="1108"/>
      <c r="AJ23" s="1108"/>
      <c r="AK23" s="1108"/>
      <c r="AL23" s="1108"/>
      <c r="AM23" s="1108"/>
      <c r="AN23" s="1108"/>
      <c r="AO23" s="1108"/>
      <c r="AP23" s="1108"/>
      <c r="AQ23" s="1108"/>
      <c r="AR23" s="1108"/>
      <c r="AS23" s="1108"/>
      <c r="AT23" s="1108"/>
      <c r="AU23" s="1108"/>
      <c r="AV23" s="1108"/>
      <c r="AW23" s="1108"/>
      <c r="AX23" s="1108"/>
      <c r="AY23" s="1108"/>
      <c r="AZ23" s="1108"/>
      <c r="BA23" s="1108"/>
      <c r="BB23" s="1108"/>
      <c r="BC23" s="1108"/>
      <c r="BD23" s="1108"/>
      <c r="BE23" s="1108"/>
      <c r="BF23" s="1108"/>
      <c r="BG23" s="1108"/>
      <c r="BH23" s="1108"/>
      <c r="BI23" s="1108"/>
    </row>
    <row r="24" spans="1:61" ht="141" thickBot="1">
      <c r="A24" s="348"/>
      <c r="B24" s="1113"/>
      <c r="C24" s="1114"/>
      <c r="D24" s="1115"/>
      <c r="E24" s="1116"/>
      <c r="F24" s="1116"/>
      <c r="G24" s="1117"/>
      <c r="H24" s="349" t="s">
        <v>7</v>
      </c>
      <c r="I24" s="349" t="s">
        <v>8</v>
      </c>
      <c r="J24" s="349" t="s">
        <v>10</v>
      </c>
      <c r="K24" s="349" t="s">
        <v>11</v>
      </c>
      <c r="L24" s="349" t="s">
        <v>12</v>
      </c>
      <c r="M24" s="349" t="s">
        <v>3</v>
      </c>
      <c r="N24" s="349" t="s">
        <v>4</v>
      </c>
      <c r="O24" s="349" t="s">
        <v>5</v>
      </c>
      <c r="P24" s="394" t="s">
        <v>18</v>
      </c>
      <c r="Q24" s="394" t="s">
        <v>19</v>
      </c>
      <c r="R24" s="395" t="s">
        <v>18</v>
      </c>
      <c r="S24" s="395" t="s">
        <v>19</v>
      </c>
      <c r="T24" s="348"/>
      <c r="U24" s="351" t="s">
        <v>95</v>
      </c>
      <c r="V24" s="352" t="s">
        <v>660</v>
      </c>
      <c r="W24" s="352" t="s">
        <v>661</v>
      </c>
      <c r="X24" s="352" t="s">
        <v>662</v>
      </c>
      <c r="Y24" s="352" t="s">
        <v>663</v>
      </c>
      <c r="Z24" s="352" t="s">
        <v>664</v>
      </c>
      <c r="AA24" s="352" t="s">
        <v>665</v>
      </c>
      <c r="AB24" s="352" t="s">
        <v>666</v>
      </c>
      <c r="AC24" s="352" t="s">
        <v>667</v>
      </c>
      <c r="AD24" s="352" t="s">
        <v>668</v>
      </c>
      <c r="AE24" s="352" t="s">
        <v>669</v>
      </c>
      <c r="AF24" s="352" t="s">
        <v>670</v>
      </c>
      <c r="AG24" s="352" t="s">
        <v>671</v>
      </c>
      <c r="AH24" s="352" t="s">
        <v>672</v>
      </c>
      <c r="AI24" s="352" t="s">
        <v>673</v>
      </c>
      <c r="AJ24" s="352" t="s">
        <v>674</v>
      </c>
      <c r="AK24" s="352" t="s">
        <v>675</v>
      </c>
      <c r="AL24" s="352" t="s">
        <v>676</v>
      </c>
      <c r="AM24" s="352" t="s">
        <v>677</v>
      </c>
      <c r="AN24" s="352" t="s">
        <v>678</v>
      </c>
      <c r="AO24" s="352" t="s">
        <v>679</v>
      </c>
      <c r="AP24" s="352" t="s">
        <v>680</v>
      </c>
      <c r="AQ24" s="352" t="s">
        <v>681</v>
      </c>
      <c r="AR24" s="352" t="s">
        <v>682</v>
      </c>
      <c r="AS24" s="352" t="s">
        <v>683</v>
      </c>
      <c r="AT24" s="352" t="s">
        <v>684</v>
      </c>
      <c r="AU24" s="352" t="s">
        <v>685</v>
      </c>
      <c r="AV24" s="352" t="s">
        <v>686</v>
      </c>
      <c r="AW24" s="352" t="s">
        <v>687</v>
      </c>
      <c r="AX24" s="352" t="s">
        <v>688</v>
      </c>
      <c r="AY24" s="352" t="s">
        <v>689</v>
      </c>
      <c r="AZ24" s="352" t="s">
        <v>690</v>
      </c>
      <c r="BA24" s="352" t="s">
        <v>691</v>
      </c>
      <c r="BB24" s="352" t="s">
        <v>692</v>
      </c>
      <c r="BC24" s="352" t="s">
        <v>7</v>
      </c>
      <c r="BD24" s="352" t="s">
        <v>8</v>
      </c>
      <c r="BE24" s="352" t="s">
        <v>10</v>
      </c>
      <c r="BF24" s="352" t="s">
        <v>11</v>
      </c>
      <c r="BG24" s="352" t="s">
        <v>12</v>
      </c>
      <c r="BH24" s="352" t="s">
        <v>494</v>
      </c>
      <c r="BI24" s="352" t="s">
        <v>495</v>
      </c>
    </row>
    <row r="25" spans="1:61" ht="26.25">
      <c r="A25" s="333"/>
      <c r="B25" s="353" t="s">
        <v>204</v>
      </c>
      <c r="C25" s="354" t="s">
        <v>367</v>
      </c>
      <c r="D25" s="355"/>
      <c r="E25" s="356" t="s">
        <v>21</v>
      </c>
      <c r="F25" s="356">
        <v>2</v>
      </c>
      <c r="G25" s="357">
        <f t="shared" ref="G25:G32" si="4">SUM(H25:L25)</f>
        <v>20</v>
      </c>
      <c r="H25" s="358"/>
      <c r="I25" s="359"/>
      <c r="J25" s="359"/>
      <c r="K25" s="359">
        <v>20</v>
      </c>
      <c r="L25" s="360"/>
      <c r="M25" s="358"/>
      <c r="N25" s="359"/>
      <c r="O25" s="360">
        <v>2</v>
      </c>
      <c r="P25" s="358"/>
      <c r="Q25" s="361"/>
      <c r="R25" s="358"/>
      <c r="S25" s="360">
        <v>20</v>
      </c>
      <c r="T25" s="333"/>
      <c r="U25" s="363" t="str">
        <f>C25</f>
        <v>Technologie informacyjne*</v>
      </c>
      <c r="V25" s="364"/>
      <c r="W25" s="364"/>
      <c r="X25" s="364"/>
      <c r="Y25" s="364"/>
      <c r="Z25" s="364"/>
      <c r="AA25" s="364" t="s">
        <v>56</v>
      </c>
      <c r="AB25" s="364"/>
      <c r="AC25" s="364"/>
      <c r="AD25" s="364"/>
      <c r="AE25" s="364"/>
      <c r="AF25" s="364" t="s">
        <v>56</v>
      </c>
      <c r="AG25" s="364"/>
      <c r="AH25" s="364"/>
      <c r="AI25" s="364" t="s">
        <v>56</v>
      </c>
      <c r="AJ25" s="364"/>
      <c r="AK25" s="364"/>
      <c r="AL25" s="364"/>
      <c r="AM25" s="364"/>
      <c r="AN25" s="364" t="s">
        <v>56</v>
      </c>
      <c r="AO25" s="364"/>
      <c r="AP25" s="364"/>
      <c r="AQ25" s="364"/>
      <c r="AR25" s="364"/>
      <c r="AS25" s="364" t="s">
        <v>56</v>
      </c>
      <c r="AT25" s="364"/>
      <c r="AU25" s="364"/>
      <c r="AV25" s="364"/>
      <c r="AW25" s="364"/>
      <c r="AX25" s="364"/>
      <c r="AY25" s="364" t="s">
        <v>56</v>
      </c>
      <c r="AZ25" s="364"/>
      <c r="BA25" s="364"/>
      <c r="BB25" s="364"/>
      <c r="BC25" s="364"/>
      <c r="BD25" s="364"/>
      <c r="BE25" s="364"/>
      <c r="BF25" s="364" t="s">
        <v>56</v>
      </c>
      <c r="BG25" s="364"/>
      <c r="BH25" s="364"/>
      <c r="BI25" s="364" t="s">
        <v>56</v>
      </c>
    </row>
    <row r="26" spans="1:61" ht="26.25">
      <c r="A26" s="396"/>
      <c r="B26" s="353" t="s">
        <v>206</v>
      </c>
      <c r="C26" s="397" t="s">
        <v>89</v>
      </c>
      <c r="D26" s="398"/>
      <c r="E26" s="399" t="s">
        <v>21</v>
      </c>
      <c r="F26" s="399" t="s">
        <v>693</v>
      </c>
      <c r="G26" s="399">
        <f t="shared" si="4"/>
        <v>30</v>
      </c>
      <c r="H26" s="400"/>
      <c r="I26" s="401"/>
      <c r="J26" s="401"/>
      <c r="K26" s="401">
        <v>30</v>
      </c>
      <c r="L26" s="402"/>
      <c r="M26" s="400">
        <v>2</v>
      </c>
      <c r="N26" s="401"/>
      <c r="O26" s="402"/>
      <c r="P26" s="400"/>
      <c r="Q26" s="403"/>
      <c r="R26" s="404"/>
      <c r="S26" s="405">
        <v>30</v>
      </c>
      <c r="T26" s="396"/>
      <c r="U26" s="406" t="str">
        <f t="shared" ref="U26:U32" si="5">C26</f>
        <v>Lektorat z nowożytnego języka obcego</v>
      </c>
      <c r="V26" s="407" t="s">
        <v>56</v>
      </c>
      <c r="W26" s="407"/>
      <c r="X26" s="407"/>
      <c r="Y26" s="407"/>
      <c r="Z26" s="407"/>
      <c r="AA26" s="407" t="s">
        <v>56</v>
      </c>
      <c r="AB26" s="407"/>
      <c r="AC26" s="407"/>
      <c r="AD26" s="407"/>
      <c r="AE26" s="407"/>
      <c r="AF26" s="407"/>
      <c r="AG26" s="407"/>
      <c r="AH26" s="407"/>
      <c r="AI26" s="407"/>
      <c r="AJ26" s="407" t="s">
        <v>56</v>
      </c>
      <c r="AK26" s="407"/>
      <c r="AL26" s="407"/>
      <c r="AM26" s="407"/>
      <c r="AN26" s="407"/>
      <c r="AO26" s="407"/>
      <c r="AP26" s="407"/>
      <c r="AQ26" s="407"/>
      <c r="AR26" s="407"/>
      <c r="AS26" s="407" t="s">
        <v>56</v>
      </c>
      <c r="AT26" s="407"/>
      <c r="AU26" s="407"/>
      <c r="AV26" s="407"/>
      <c r="AW26" s="407"/>
      <c r="AX26" s="407" t="s">
        <v>56</v>
      </c>
      <c r="AY26" s="407"/>
      <c r="AZ26" s="407" t="s">
        <v>56</v>
      </c>
      <c r="BA26" s="407"/>
      <c r="BB26" s="407"/>
      <c r="BC26" s="407"/>
      <c r="BD26" s="407"/>
      <c r="BE26" s="407"/>
      <c r="BF26" s="407" t="s">
        <v>56</v>
      </c>
      <c r="BG26" s="407"/>
      <c r="BH26" s="407"/>
      <c r="BI26" s="407" t="s">
        <v>56</v>
      </c>
    </row>
    <row r="27" spans="1:61" ht="26.25">
      <c r="A27" s="333"/>
      <c r="B27" s="353" t="s">
        <v>208</v>
      </c>
      <c r="C27" s="354" t="s">
        <v>52</v>
      </c>
      <c r="D27" s="355"/>
      <c r="E27" s="356" t="s">
        <v>55</v>
      </c>
      <c r="F27" s="356">
        <v>2</v>
      </c>
      <c r="G27" s="356">
        <f t="shared" si="4"/>
        <v>40</v>
      </c>
      <c r="H27" s="408">
        <v>20</v>
      </c>
      <c r="I27" s="408"/>
      <c r="J27" s="408"/>
      <c r="K27" s="408">
        <v>20</v>
      </c>
      <c r="L27" s="409"/>
      <c r="M27" s="410">
        <v>4</v>
      </c>
      <c r="N27" s="408"/>
      <c r="O27" s="409"/>
      <c r="P27" s="410"/>
      <c r="Q27" s="411"/>
      <c r="R27" s="372">
        <v>20</v>
      </c>
      <c r="S27" s="371">
        <v>20</v>
      </c>
      <c r="T27" s="333"/>
      <c r="U27" s="363" t="str">
        <f t="shared" si="5"/>
        <v>Statystyka dla socjologów</v>
      </c>
      <c r="V27" s="364"/>
      <c r="W27" s="364" t="s">
        <v>56</v>
      </c>
      <c r="X27" s="364"/>
      <c r="Y27" s="364"/>
      <c r="Z27" s="364"/>
      <c r="AA27" s="364" t="s">
        <v>56</v>
      </c>
      <c r="AB27" s="364"/>
      <c r="AC27" s="364"/>
      <c r="AD27" s="364"/>
      <c r="AE27" s="364"/>
      <c r="AF27" s="364"/>
      <c r="AG27" s="364"/>
      <c r="AH27" s="364"/>
      <c r="AI27" s="364" t="s">
        <v>56</v>
      </c>
      <c r="AJ27" s="364"/>
      <c r="AK27" s="364"/>
      <c r="AL27" s="364"/>
      <c r="AM27" s="364"/>
      <c r="AN27" s="364"/>
      <c r="AO27" s="364"/>
      <c r="AP27" s="364"/>
      <c r="AQ27" s="364"/>
      <c r="AR27" s="364" t="s">
        <v>56</v>
      </c>
      <c r="AS27" s="364"/>
      <c r="AT27" s="364"/>
      <c r="AU27" s="364"/>
      <c r="AV27" s="364"/>
      <c r="AW27" s="364" t="s">
        <v>56</v>
      </c>
      <c r="AX27" s="364"/>
      <c r="AY27" s="364"/>
      <c r="AZ27" s="364" t="s">
        <v>56</v>
      </c>
      <c r="BA27" s="364"/>
      <c r="BB27" s="364"/>
      <c r="BC27" s="364" t="s">
        <v>56</v>
      </c>
      <c r="BD27" s="364"/>
      <c r="BE27" s="364"/>
      <c r="BF27" s="364" t="s">
        <v>56</v>
      </c>
      <c r="BG27" s="364"/>
      <c r="BH27" s="364" t="s">
        <v>56</v>
      </c>
      <c r="BI27" s="364" t="s">
        <v>56</v>
      </c>
    </row>
    <row r="28" spans="1:61" ht="26.25">
      <c r="A28" s="333"/>
      <c r="B28" s="353" t="s">
        <v>209</v>
      </c>
      <c r="C28" s="354" t="s">
        <v>694</v>
      </c>
      <c r="D28" s="355"/>
      <c r="E28" s="356" t="s">
        <v>21</v>
      </c>
      <c r="F28" s="356">
        <v>2</v>
      </c>
      <c r="G28" s="356">
        <f t="shared" si="4"/>
        <v>20</v>
      </c>
      <c r="H28" s="410"/>
      <c r="I28" s="408">
        <v>20</v>
      </c>
      <c r="J28" s="408"/>
      <c r="K28" s="408"/>
      <c r="L28" s="409"/>
      <c r="M28" s="410">
        <v>4</v>
      </c>
      <c r="N28" s="408"/>
      <c r="O28" s="409"/>
      <c r="P28" s="410"/>
      <c r="Q28" s="411"/>
      <c r="R28" s="372"/>
      <c r="S28" s="371">
        <v>20</v>
      </c>
      <c r="T28" s="333"/>
      <c r="U28" s="363" t="str">
        <f t="shared" si="5"/>
        <v>Socjologia ryzyka LUB Socjologia cywilizacji</v>
      </c>
      <c r="V28" s="364"/>
      <c r="W28" s="364"/>
      <c r="X28" s="364"/>
      <c r="Y28" s="364"/>
      <c r="Z28" s="364"/>
      <c r="AA28" s="364"/>
      <c r="AB28" s="364"/>
      <c r="AC28" s="364" t="s">
        <v>56</v>
      </c>
      <c r="AD28" s="364"/>
      <c r="AE28" s="364"/>
      <c r="AF28" s="364"/>
      <c r="AG28" s="364"/>
      <c r="AH28" s="364" t="s">
        <v>56</v>
      </c>
      <c r="AI28" s="364" t="s">
        <v>56</v>
      </c>
      <c r="AJ28" s="364"/>
      <c r="AK28" s="364"/>
      <c r="AL28" s="364"/>
      <c r="AM28" s="364"/>
      <c r="AN28" s="364"/>
      <c r="AO28" s="364"/>
      <c r="AP28" s="364" t="s">
        <v>56</v>
      </c>
      <c r="AQ28" s="364"/>
      <c r="AR28" s="364"/>
      <c r="AS28" s="364"/>
      <c r="AT28" s="364"/>
      <c r="AU28" s="364"/>
      <c r="AV28" s="364"/>
      <c r="AW28" s="364"/>
      <c r="AX28" s="364" t="s">
        <v>56</v>
      </c>
      <c r="AY28" s="364"/>
      <c r="AZ28" s="364"/>
      <c r="BA28" s="364" t="s">
        <v>56</v>
      </c>
      <c r="BB28" s="364"/>
      <c r="BC28" s="364"/>
      <c r="BD28" s="364" t="s">
        <v>56</v>
      </c>
      <c r="BE28" s="364"/>
      <c r="BF28" s="364"/>
      <c r="BG28" s="364"/>
      <c r="BH28" s="364"/>
      <c r="BI28" s="364" t="s">
        <v>56</v>
      </c>
    </row>
    <row r="29" spans="1:61" ht="26.25">
      <c r="A29" s="333"/>
      <c r="B29" s="353" t="s">
        <v>210</v>
      </c>
      <c r="C29" s="354" t="s">
        <v>53</v>
      </c>
      <c r="D29" s="355"/>
      <c r="E29" s="356" t="s">
        <v>55</v>
      </c>
      <c r="F29" s="356">
        <v>2</v>
      </c>
      <c r="G29" s="356">
        <f t="shared" si="4"/>
        <v>40</v>
      </c>
      <c r="H29" s="408">
        <v>20</v>
      </c>
      <c r="I29" s="408"/>
      <c r="J29" s="408"/>
      <c r="K29" s="408">
        <v>20</v>
      </c>
      <c r="L29" s="409"/>
      <c r="M29" s="410">
        <v>5</v>
      </c>
      <c r="N29" s="408"/>
      <c r="O29" s="409"/>
      <c r="P29" s="410"/>
      <c r="Q29" s="411"/>
      <c r="R29" s="372">
        <v>20</v>
      </c>
      <c r="S29" s="371">
        <v>20</v>
      </c>
      <c r="T29" s="333"/>
      <c r="U29" s="363" t="str">
        <f t="shared" si="5"/>
        <v>Metody i techniki badań społecznych</v>
      </c>
      <c r="V29" s="364"/>
      <c r="W29" s="364"/>
      <c r="X29" s="364" t="s">
        <v>56</v>
      </c>
      <c r="Y29" s="364"/>
      <c r="Z29" s="364"/>
      <c r="AA29" s="364" t="s">
        <v>56</v>
      </c>
      <c r="AB29" s="364"/>
      <c r="AC29" s="364"/>
      <c r="AD29" s="364"/>
      <c r="AE29" s="364"/>
      <c r="AF29" s="364"/>
      <c r="AG29" s="364"/>
      <c r="AH29" s="364"/>
      <c r="AI29" s="364" t="s">
        <v>56</v>
      </c>
      <c r="AJ29" s="364"/>
      <c r="AK29" s="364"/>
      <c r="AL29" s="364"/>
      <c r="AM29" s="364" t="s">
        <v>56</v>
      </c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 t="s">
        <v>56</v>
      </c>
      <c r="AZ29" s="364" t="s">
        <v>56</v>
      </c>
      <c r="BA29" s="364"/>
      <c r="BB29" s="364"/>
      <c r="BC29" s="364" t="s">
        <v>56</v>
      </c>
      <c r="BD29" s="364"/>
      <c r="BE29" s="364"/>
      <c r="BF29" s="364" t="s">
        <v>56</v>
      </c>
      <c r="BG29" s="364"/>
      <c r="BH29" s="364" t="s">
        <v>56</v>
      </c>
      <c r="BI29" s="364" t="s">
        <v>56</v>
      </c>
    </row>
    <row r="30" spans="1:61" ht="26.25">
      <c r="A30" s="333"/>
      <c r="B30" s="353" t="s">
        <v>353</v>
      </c>
      <c r="C30" s="412" t="s">
        <v>695</v>
      </c>
      <c r="D30" s="355"/>
      <c r="E30" s="356" t="s">
        <v>55</v>
      </c>
      <c r="F30" s="356">
        <v>2</v>
      </c>
      <c r="G30" s="356">
        <f t="shared" si="4"/>
        <v>40</v>
      </c>
      <c r="H30" s="408">
        <v>20</v>
      </c>
      <c r="I30" s="408"/>
      <c r="J30" s="408"/>
      <c r="K30" s="408">
        <v>20</v>
      </c>
      <c r="L30" s="409"/>
      <c r="M30" s="410">
        <v>5</v>
      </c>
      <c r="N30" s="408"/>
      <c r="O30" s="409"/>
      <c r="P30" s="410"/>
      <c r="Q30" s="411"/>
      <c r="R30" s="372">
        <v>20</v>
      </c>
      <c r="S30" s="371">
        <v>20</v>
      </c>
      <c r="T30" s="333"/>
      <c r="U30" s="363" t="str">
        <f t="shared" si="5"/>
        <v xml:space="preserve">Antropologia kulturowa LUB Socjologia zmian społecznych </v>
      </c>
      <c r="V30" s="364"/>
      <c r="W30" s="364"/>
      <c r="X30" s="364"/>
      <c r="Y30" s="364"/>
      <c r="Z30" s="364"/>
      <c r="AA30" s="364"/>
      <c r="AB30" s="364"/>
      <c r="AC30" s="364"/>
      <c r="AD30" s="364"/>
      <c r="AE30" s="364" t="s">
        <v>56</v>
      </c>
      <c r="AF30" s="364" t="s">
        <v>56</v>
      </c>
      <c r="AG30" s="364"/>
      <c r="AH30" s="364"/>
      <c r="AI30" s="364"/>
      <c r="AJ30" s="364"/>
      <c r="AK30" s="364" t="s">
        <v>56</v>
      </c>
      <c r="AL30" s="364"/>
      <c r="AM30" s="364"/>
      <c r="AN30" s="364" t="s">
        <v>56</v>
      </c>
      <c r="AO30" s="364"/>
      <c r="AP30" s="364"/>
      <c r="AQ30" s="364"/>
      <c r="AR30" s="364"/>
      <c r="AS30" s="364"/>
      <c r="AT30" s="364"/>
      <c r="AU30" s="364"/>
      <c r="AV30" s="364" t="s">
        <v>56</v>
      </c>
      <c r="AW30" s="364"/>
      <c r="AX30" s="364"/>
      <c r="AY30" s="364"/>
      <c r="AZ30" s="364"/>
      <c r="BA30" s="364" t="s">
        <v>56</v>
      </c>
      <c r="BB30" s="364"/>
      <c r="BC30" s="364" t="s">
        <v>56</v>
      </c>
      <c r="BD30" s="364"/>
      <c r="BE30" s="364"/>
      <c r="BF30" s="364" t="s">
        <v>56</v>
      </c>
      <c r="BG30" s="364"/>
      <c r="BH30" s="364" t="s">
        <v>56</v>
      </c>
      <c r="BI30" s="364" t="s">
        <v>56</v>
      </c>
    </row>
    <row r="31" spans="1:61" ht="52.5">
      <c r="A31" s="333"/>
      <c r="B31" s="353" t="s">
        <v>417</v>
      </c>
      <c r="C31" s="354" t="s">
        <v>696</v>
      </c>
      <c r="D31" s="355"/>
      <c r="E31" s="356" t="s">
        <v>55</v>
      </c>
      <c r="F31" s="356">
        <v>2</v>
      </c>
      <c r="G31" s="356">
        <f t="shared" si="4"/>
        <v>40</v>
      </c>
      <c r="H31" s="408">
        <v>20</v>
      </c>
      <c r="I31" s="408"/>
      <c r="J31" s="408"/>
      <c r="K31" s="408">
        <v>20</v>
      </c>
      <c r="L31" s="409"/>
      <c r="M31" s="410">
        <v>5</v>
      </c>
      <c r="N31" s="408"/>
      <c r="O31" s="409"/>
      <c r="P31" s="410"/>
      <c r="Q31" s="411"/>
      <c r="R31" s="372">
        <v>20</v>
      </c>
      <c r="S31" s="371">
        <v>20</v>
      </c>
      <c r="T31" s="333"/>
      <c r="U31" s="363" t="str">
        <f t="shared" si="5"/>
        <v>Psychologia społeczna w sytuacji zagrożeń LUB Komunikacja w grupach dyspozycyjnych</v>
      </c>
      <c r="V31" s="364" t="s">
        <v>56</v>
      </c>
      <c r="W31" s="364"/>
      <c r="X31" s="364"/>
      <c r="Y31" s="364" t="s">
        <v>56</v>
      </c>
      <c r="Z31" s="364"/>
      <c r="AA31" s="364"/>
      <c r="AB31" s="364"/>
      <c r="AC31" s="364"/>
      <c r="AD31" s="364"/>
      <c r="AE31" s="364"/>
      <c r="AF31" s="364"/>
      <c r="AG31" s="364"/>
      <c r="AH31" s="364"/>
      <c r="AI31" s="364"/>
      <c r="AJ31" s="364" t="s">
        <v>56</v>
      </c>
      <c r="AK31" s="364"/>
      <c r="AL31" s="364"/>
      <c r="AM31" s="364"/>
      <c r="AN31" s="364"/>
      <c r="AO31" s="364"/>
      <c r="AP31" s="364"/>
      <c r="AQ31" s="364" t="s">
        <v>56</v>
      </c>
      <c r="AR31" s="364"/>
      <c r="AS31" s="364"/>
      <c r="AT31" s="364"/>
      <c r="AU31" s="364"/>
      <c r="AV31" s="364" t="s">
        <v>56</v>
      </c>
      <c r="AW31" s="364"/>
      <c r="AX31" s="364"/>
      <c r="AY31" s="364"/>
      <c r="AZ31" s="364"/>
      <c r="BA31" s="364" t="s">
        <v>56</v>
      </c>
      <c r="BB31" s="364"/>
      <c r="BC31" s="364" t="s">
        <v>56</v>
      </c>
      <c r="BD31" s="364"/>
      <c r="BE31" s="364"/>
      <c r="BF31" s="364" t="s">
        <v>56</v>
      </c>
      <c r="BG31" s="364"/>
      <c r="BH31" s="364" t="s">
        <v>56</v>
      </c>
      <c r="BI31" s="364" t="s">
        <v>56</v>
      </c>
    </row>
    <row r="32" spans="1:61" ht="27" thickBot="1">
      <c r="A32" s="333"/>
      <c r="B32" s="353" t="s">
        <v>558</v>
      </c>
      <c r="C32" s="354" t="s">
        <v>697</v>
      </c>
      <c r="D32" s="355"/>
      <c r="E32" s="356" t="s">
        <v>21</v>
      </c>
      <c r="F32" s="356">
        <v>2</v>
      </c>
      <c r="G32" s="356">
        <f t="shared" si="4"/>
        <v>20</v>
      </c>
      <c r="H32" s="410"/>
      <c r="I32" s="408">
        <v>20</v>
      </c>
      <c r="J32" s="408"/>
      <c r="K32" s="408"/>
      <c r="L32" s="409"/>
      <c r="M32" s="410"/>
      <c r="N32" s="408"/>
      <c r="O32" s="409">
        <v>3</v>
      </c>
      <c r="P32" s="410"/>
      <c r="Q32" s="411"/>
      <c r="R32" s="413"/>
      <c r="S32" s="414">
        <v>20</v>
      </c>
      <c r="T32" s="333"/>
      <c r="U32" s="363" t="str">
        <f t="shared" si="5"/>
        <v>Filozoficzne aspekty ochrony praw człowieka</v>
      </c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 t="s">
        <v>56</v>
      </c>
      <c r="AH32" s="364" t="s">
        <v>56</v>
      </c>
      <c r="AI32" s="364" t="s">
        <v>56</v>
      </c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 t="s">
        <v>56</v>
      </c>
      <c r="AU32" s="364"/>
      <c r="AV32" s="364"/>
      <c r="AW32" s="364"/>
      <c r="AX32" s="364" t="s">
        <v>56</v>
      </c>
      <c r="AY32" s="364"/>
      <c r="AZ32" s="364"/>
      <c r="BA32" s="364"/>
      <c r="BB32" s="364" t="s">
        <v>56</v>
      </c>
      <c r="BC32" s="364"/>
      <c r="BD32" s="364" t="s">
        <v>56</v>
      </c>
      <c r="BE32" s="364"/>
      <c r="BF32" s="364"/>
      <c r="BG32" s="364"/>
      <c r="BH32" s="364"/>
      <c r="BI32" s="364" t="s">
        <v>56</v>
      </c>
    </row>
    <row r="33" spans="1:61" ht="27" thickBot="1">
      <c r="A33" s="333"/>
      <c r="B33" s="1109" t="s">
        <v>180</v>
      </c>
      <c r="C33" s="1109"/>
      <c r="D33" s="1109"/>
      <c r="E33" s="1109"/>
      <c r="F33" s="1109"/>
      <c r="G33" s="1118">
        <f t="shared" ref="G33:S33" si="6">SUM(G25:G32)</f>
        <v>250</v>
      </c>
      <c r="H33" s="388">
        <f t="shared" si="6"/>
        <v>80</v>
      </c>
      <c r="I33" s="388">
        <f t="shared" si="6"/>
        <v>40</v>
      </c>
      <c r="J33" s="388">
        <f t="shared" si="6"/>
        <v>0</v>
      </c>
      <c r="K33" s="388">
        <f t="shared" si="6"/>
        <v>130</v>
      </c>
      <c r="L33" s="388">
        <f t="shared" si="6"/>
        <v>0</v>
      </c>
      <c r="M33" s="388">
        <f t="shared" si="6"/>
        <v>25</v>
      </c>
      <c r="N33" s="388">
        <f t="shared" si="6"/>
        <v>0</v>
      </c>
      <c r="O33" s="388">
        <f t="shared" si="6"/>
        <v>5</v>
      </c>
      <c r="P33" s="388">
        <f t="shared" si="6"/>
        <v>0</v>
      </c>
      <c r="Q33" s="388">
        <f t="shared" si="6"/>
        <v>0</v>
      </c>
      <c r="R33" s="389">
        <f t="shared" si="6"/>
        <v>80</v>
      </c>
      <c r="S33" s="389">
        <f t="shared" si="6"/>
        <v>170</v>
      </c>
      <c r="T33" s="348"/>
      <c r="U33" s="390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</row>
    <row r="34" spans="1:61" ht="27" thickBot="1">
      <c r="A34" s="333"/>
      <c r="B34" s="1110"/>
      <c r="C34" s="1110"/>
      <c r="D34" s="1110"/>
      <c r="E34" s="1110"/>
      <c r="F34" s="1110"/>
      <c r="G34" s="1119"/>
      <c r="H34" s="1107">
        <f>SUM(H33:L33)</f>
        <v>250</v>
      </c>
      <c r="I34" s="1107"/>
      <c r="J34" s="1107"/>
      <c r="K34" s="1107"/>
      <c r="L34" s="1107"/>
      <c r="M34" s="1107">
        <f>SUM(M33:O33)</f>
        <v>30</v>
      </c>
      <c r="N34" s="1107"/>
      <c r="O34" s="1107"/>
      <c r="P34" s="1107">
        <f>SUM(P33:Q33)</f>
        <v>0</v>
      </c>
      <c r="Q34" s="1107"/>
      <c r="R34" s="1107">
        <f>SUM(R33:S33)</f>
        <v>250</v>
      </c>
      <c r="S34" s="1107"/>
      <c r="T34" s="333"/>
      <c r="U34" s="391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</row>
    <row r="35" spans="1:61" ht="21">
      <c r="A35" s="333"/>
      <c r="B35" s="333"/>
      <c r="C35" s="415"/>
      <c r="D35" s="333"/>
      <c r="E35" s="338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91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338"/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</row>
    <row r="36" spans="1:61" ht="21">
      <c r="A36" s="333"/>
      <c r="B36" s="333"/>
      <c r="C36" s="415"/>
      <c r="D36" s="333"/>
      <c r="E36" s="338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91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338"/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</row>
    <row r="37" spans="1:61" ht="26.25">
      <c r="A37" s="333"/>
      <c r="B37" s="333"/>
      <c r="C37" s="415"/>
      <c r="D37" s="333"/>
      <c r="E37" s="338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5" t="s">
        <v>24</v>
      </c>
      <c r="V37" s="338"/>
      <c r="W37" s="338"/>
      <c r="X37" s="338"/>
      <c r="Y37" s="338"/>
      <c r="Z37" s="338"/>
      <c r="AA37" s="338"/>
      <c r="AB37" s="338"/>
      <c r="AC37" s="338"/>
      <c r="AD37" s="338"/>
      <c r="AE37" s="338"/>
      <c r="AF37" s="338"/>
      <c r="AG37" s="338"/>
      <c r="AH37" s="338"/>
      <c r="AI37" s="338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8"/>
      <c r="BA37" s="338"/>
      <c r="BB37" s="338"/>
      <c r="BC37" s="338"/>
      <c r="BD37" s="338"/>
      <c r="BE37" s="338"/>
      <c r="BF37" s="338"/>
      <c r="BG37" s="338"/>
      <c r="BH37" s="338"/>
      <c r="BI37" s="338"/>
    </row>
    <row r="38" spans="1:61" ht="26.25">
      <c r="A38" s="333"/>
      <c r="B38" s="334"/>
      <c r="C38" s="335" t="s">
        <v>24</v>
      </c>
      <c r="D38" s="334"/>
      <c r="E38" s="392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3"/>
      <c r="U38" s="335" t="s">
        <v>25</v>
      </c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</row>
    <row r="39" spans="1:61" ht="26.25">
      <c r="A39" s="333"/>
      <c r="B39" s="334"/>
      <c r="C39" s="335" t="s">
        <v>25</v>
      </c>
      <c r="D39" s="334"/>
      <c r="E39" s="392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3"/>
      <c r="U39" s="335" t="s">
        <v>26</v>
      </c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338"/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</row>
    <row r="40" spans="1:61" ht="26.25">
      <c r="A40" s="333"/>
      <c r="B40" s="334"/>
      <c r="C40" s="335" t="s">
        <v>26</v>
      </c>
      <c r="D40" s="334"/>
      <c r="E40" s="392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3"/>
      <c r="U40" s="341" t="s">
        <v>651</v>
      </c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38"/>
      <c r="AR40" s="338"/>
      <c r="AS40" s="338"/>
      <c r="AT40" s="338"/>
      <c r="AU40" s="338"/>
      <c r="AV40" s="338"/>
      <c r="AW40" s="338"/>
      <c r="AX40" s="338"/>
      <c r="AY40" s="338"/>
      <c r="AZ40" s="338"/>
      <c r="BA40" s="338"/>
      <c r="BB40" s="338"/>
      <c r="BC40" s="338"/>
      <c r="BD40" s="338"/>
      <c r="BE40" s="338"/>
      <c r="BF40" s="338"/>
      <c r="BG40" s="338"/>
      <c r="BH40" s="338"/>
      <c r="BI40" s="338"/>
    </row>
    <row r="41" spans="1:61" ht="26.25">
      <c r="A41" s="340"/>
      <c r="B41" s="334"/>
      <c r="C41" s="341" t="s">
        <v>651</v>
      </c>
      <c r="D41" s="334"/>
      <c r="E41" s="342"/>
      <c r="F41" s="343"/>
      <c r="G41" s="343"/>
      <c r="H41" s="343"/>
      <c r="I41" s="334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44"/>
      <c r="U41" s="341" t="s">
        <v>652</v>
      </c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5"/>
      <c r="AL41" s="345"/>
      <c r="AM41" s="345"/>
      <c r="AN41" s="345"/>
      <c r="AO41" s="345"/>
      <c r="AP41" s="345"/>
      <c r="AQ41" s="345"/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5"/>
      <c r="BD41" s="345"/>
      <c r="BE41" s="345"/>
      <c r="BF41" s="345"/>
      <c r="BG41" s="345"/>
      <c r="BH41" s="345"/>
      <c r="BI41" s="345"/>
    </row>
    <row r="42" spans="1:61" ht="26.25">
      <c r="A42" s="340"/>
      <c r="B42" s="334"/>
      <c r="C42" s="341" t="s">
        <v>652</v>
      </c>
      <c r="D42" s="334"/>
      <c r="E42" s="342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4"/>
      <c r="U42" s="343" t="s">
        <v>653</v>
      </c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45"/>
      <c r="BF42" s="345"/>
      <c r="BG42" s="345"/>
      <c r="BH42" s="345"/>
      <c r="BI42" s="345"/>
    </row>
    <row r="43" spans="1:61" ht="27" thickBot="1">
      <c r="A43" s="340"/>
      <c r="B43" s="334"/>
      <c r="C43" s="343" t="s">
        <v>653</v>
      </c>
      <c r="D43" s="334"/>
      <c r="E43" s="346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44"/>
      <c r="U43" s="391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5"/>
      <c r="BD43" s="345"/>
      <c r="BE43" s="345"/>
      <c r="BF43" s="345"/>
      <c r="BG43" s="345"/>
      <c r="BH43" s="345"/>
      <c r="BI43" s="345"/>
    </row>
    <row r="44" spans="1:61" ht="29.25" thickBot="1">
      <c r="A44" s="333"/>
      <c r="B44" s="1113" t="s">
        <v>94</v>
      </c>
      <c r="C44" s="1114" t="s">
        <v>95</v>
      </c>
      <c r="D44" s="1115" t="s">
        <v>654</v>
      </c>
      <c r="E44" s="1116" t="s">
        <v>655</v>
      </c>
      <c r="F44" s="1116" t="s">
        <v>17</v>
      </c>
      <c r="G44" s="1117" t="s">
        <v>2</v>
      </c>
      <c r="H44" s="1107" t="s">
        <v>90</v>
      </c>
      <c r="I44" s="1107"/>
      <c r="J44" s="1107"/>
      <c r="K44" s="1107"/>
      <c r="L44" s="1107"/>
      <c r="M44" s="1107" t="s">
        <v>656</v>
      </c>
      <c r="N44" s="1107"/>
      <c r="O44" s="1107"/>
      <c r="P44" s="1107" t="s">
        <v>657</v>
      </c>
      <c r="Q44" s="1107"/>
      <c r="R44" s="1107" t="s">
        <v>658</v>
      </c>
      <c r="S44" s="1107"/>
      <c r="T44" s="333"/>
      <c r="U44" s="1108" t="s">
        <v>659</v>
      </c>
      <c r="V44" s="1108"/>
      <c r="W44" s="1108"/>
      <c r="X44" s="1108"/>
      <c r="Y44" s="1108"/>
      <c r="Z44" s="1108"/>
      <c r="AA44" s="1108"/>
      <c r="AB44" s="1108"/>
      <c r="AC44" s="1108"/>
      <c r="AD44" s="1108"/>
      <c r="AE44" s="1108"/>
      <c r="AF44" s="1108"/>
      <c r="AG44" s="1108"/>
      <c r="AH44" s="1108"/>
      <c r="AI44" s="1108"/>
      <c r="AJ44" s="1108"/>
      <c r="AK44" s="1108"/>
      <c r="AL44" s="1108"/>
      <c r="AM44" s="1108"/>
      <c r="AN44" s="1108"/>
      <c r="AO44" s="1108"/>
      <c r="AP44" s="1108"/>
      <c r="AQ44" s="1108"/>
      <c r="AR44" s="1108"/>
      <c r="AS44" s="1108"/>
      <c r="AT44" s="1108"/>
      <c r="AU44" s="1108"/>
      <c r="AV44" s="1108"/>
      <c r="AW44" s="1108"/>
      <c r="AX44" s="1108"/>
      <c r="AY44" s="1108"/>
      <c r="AZ44" s="1108"/>
      <c r="BA44" s="1108"/>
      <c r="BB44" s="1108"/>
      <c r="BC44" s="1108"/>
      <c r="BD44" s="1108"/>
      <c r="BE44" s="1108"/>
      <c r="BF44" s="1108"/>
      <c r="BG44" s="1108"/>
      <c r="BH44" s="1108"/>
      <c r="BI44" s="1108"/>
    </row>
    <row r="45" spans="1:61" ht="141" thickBot="1">
      <c r="A45" s="348"/>
      <c r="B45" s="1113"/>
      <c r="C45" s="1114"/>
      <c r="D45" s="1115"/>
      <c r="E45" s="1116"/>
      <c r="F45" s="1116"/>
      <c r="G45" s="1117"/>
      <c r="H45" s="350" t="s">
        <v>7</v>
      </c>
      <c r="I45" s="350" t="s">
        <v>8</v>
      </c>
      <c r="J45" s="350" t="s">
        <v>10</v>
      </c>
      <c r="K45" s="350" t="s">
        <v>11</v>
      </c>
      <c r="L45" s="350" t="s">
        <v>12</v>
      </c>
      <c r="M45" s="349" t="s">
        <v>3</v>
      </c>
      <c r="N45" s="349" t="s">
        <v>4</v>
      </c>
      <c r="O45" s="349" t="s">
        <v>5</v>
      </c>
      <c r="P45" s="350" t="s">
        <v>7</v>
      </c>
      <c r="Q45" s="350" t="s">
        <v>11</v>
      </c>
      <c r="R45" s="349" t="s">
        <v>7</v>
      </c>
      <c r="S45" s="349" t="s">
        <v>11</v>
      </c>
      <c r="T45" s="348"/>
      <c r="U45" s="351" t="s">
        <v>95</v>
      </c>
      <c r="V45" s="352" t="s">
        <v>660</v>
      </c>
      <c r="W45" s="352" t="s">
        <v>661</v>
      </c>
      <c r="X45" s="352" t="s">
        <v>662</v>
      </c>
      <c r="Y45" s="352" t="s">
        <v>663</v>
      </c>
      <c r="Z45" s="352" t="s">
        <v>664</v>
      </c>
      <c r="AA45" s="352" t="s">
        <v>665</v>
      </c>
      <c r="AB45" s="352" t="s">
        <v>666</v>
      </c>
      <c r="AC45" s="352" t="s">
        <v>667</v>
      </c>
      <c r="AD45" s="352" t="s">
        <v>668</v>
      </c>
      <c r="AE45" s="352" t="s">
        <v>669</v>
      </c>
      <c r="AF45" s="352" t="s">
        <v>670</v>
      </c>
      <c r="AG45" s="352" t="s">
        <v>671</v>
      </c>
      <c r="AH45" s="352" t="s">
        <v>672</v>
      </c>
      <c r="AI45" s="352" t="s">
        <v>673</v>
      </c>
      <c r="AJ45" s="352" t="s">
        <v>674</v>
      </c>
      <c r="AK45" s="352" t="s">
        <v>675</v>
      </c>
      <c r="AL45" s="352" t="s">
        <v>676</v>
      </c>
      <c r="AM45" s="352" t="s">
        <v>677</v>
      </c>
      <c r="AN45" s="352" t="s">
        <v>678</v>
      </c>
      <c r="AO45" s="352" t="s">
        <v>679</v>
      </c>
      <c r="AP45" s="352" t="s">
        <v>680</v>
      </c>
      <c r="AQ45" s="352" t="s">
        <v>681</v>
      </c>
      <c r="AR45" s="352" t="s">
        <v>682</v>
      </c>
      <c r="AS45" s="352" t="s">
        <v>683</v>
      </c>
      <c r="AT45" s="352" t="s">
        <v>684</v>
      </c>
      <c r="AU45" s="352" t="s">
        <v>685</v>
      </c>
      <c r="AV45" s="352" t="s">
        <v>686</v>
      </c>
      <c r="AW45" s="352" t="s">
        <v>687</v>
      </c>
      <c r="AX45" s="352" t="s">
        <v>688</v>
      </c>
      <c r="AY45" s="352" t="s">
        <v>689</v>
      </c>
      <c r="AZ45" s="352" t="s">
        <v>690</v>
      </c>
      <c r="BA45" s="352" t="s">
        <v>691</v>
      </c>
      <c r="BB45" s="352" t="s">
        <v>692</v>
      </c>
      <c r="BC45" s="352" t="s">
        <v>7</v>
      </c>
      <c r="BD45" s="352" t="s">
        <v>8</v>
      </c>
      <c r="BE45" s="352" t="s">
        <v>10</v>
      </c>
      <c r="BF45" s="352" t="s">
        <v>11</v>
      </c>
      <c r="BG45" s="352" t="s">
        <v>12</v>
      </c>
      <c r="BH45" s="352" t="s">
        <v>494</v>
      </c>
      <c r="BI45" s="352" t="s">
        <v>495</v>
      </c>
    </row>
    <row r="46" spans="1:61" ht="26.25">
      <c r="A46" s="333"/>
      <c r="B46" s="353" t="s">
        <v>204</v>
      </c>
      <c r="C46" s="354" t="s">
        <v>57</v>
      </c>
      <c r="D46" s="355"/>
      <c r="E46" s="356" t="s">
        <v>20</v>
      </c>
      <c r="F46" s="356">
        <v>3</v>
      </c>
      <c r="G46" s="416">
        <f>SUM(H46:L46)</f>
        <v>20</v>
      </c>
      <c r="H46" s="358">
        <v>20</v>
      </c>
      <c r="I46" s="359"/>
      <c r="J46" s="359"/>
      <c r="K46" s="359"/>
      <c r="L46" s="360"/>
      <c r="M46" s="362">
        <v>4</v>
      </c>
      <c r="N46" s="359"/>
      <c r="O46" s="361"/>
      <c r="P46" s="358">
        <v>20</v>
      </c>
      <c r="Q46" s="360"/>
      <c r="R46" s="362"/>
      <c r="S46" s="360"/>
      <c r="T46" s="333"/>
      <c r="U46" s="363" t="str">
        <f>C46</f>
        <v>Socjologiczne zagadnienia grup dyspozycyjnych</v>
      </c>
      <c r="V46" s="364"/>
      <c r="W46" s="364" t="s">
        <v>56</v>
      </c>
      <c r="X46" s="364"/>
      <c r="Y46" s="364"/>
      <c r="Z46" s="364"/>
      <c r="AA46" s="364"/>
      <c r="AB46" s="364" t="s">
        <v>56</v>
      </c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4"/>
      <c r="AN46" s="364"/>
      <c r="AO46" s="364" t="s">
        <v>56</v>
      </c>
      <c r="AP46" s="364"/>
      <c r="AQ46" s="364"/>
      <c r="AR46" s="364"/>
      <c r="AS46" s="364" t="s">
        <v>56</v>
      </c>
      <c r="AT46" s="364"/>
      <c r="AU46" s="364"/>
      <c r="AV46" s="364"/>
      <c r="AW46" s="364" t="s">
        <v>56</v>
      </c>
      <c r="AX46" s="364"/>
      <c r="AY46" s="364" t="s">
        <v>56</v>
      </c>
      <c r="AZ46" s="364"/>
      <c r="BA46" s="364"/>
      <c r="BB46" s="364"/>
      <c r="BC46" s="364" t="s">
        <v>56</v>
      </c>
      <c r="BD46" s="364"/>
      <c r="BE46" s="364"/>
      <c r="BF46" s="364"/>
      <c r="BG46" s="364"/>
      <c r="BH46" s="364" t="s">
        <v>56</v>
      </c>
      <c r="BI46" s="364"/>
    </row>
    <row r="47" spans="1:61" ht="26.25">
      <c r="A47" s="333"/>
      <c r="B47" s="353" t="s">
        <v>206</v>
      </c>
      <c r="C47" s="412" t="s">
        <v>698</v>
      </c>
      <c r="D47" s="355" t="s">
        <v>699</v>
      </c>
      <c r="E47" s="356" t="s">
        <v>60</v>
      </c>
      <c r="F47" s="356">
        <v>3</v>
      </c>
      <c r="G47" s="417">
        <f t="shared" ref="G47:G53" si="7">SUM(H47:L47)</f>
        <v>40</v>
      </c>
      <c r="H47" s="372">
        <v>20</v>
      </c>
      <c r="I47" s="370">
        <v>20</v>
      </c>
      <c r="J47" s="370"/>
      <c r="K47" s="370"/>
      <c r="L47" s="371"/>
      <c r="M47" s="418">
        <v>4</v>
      </c>
      <c r="N47" s="408"/>
      <c r="O47" s="411"/>
      <c r="P47" s="372">
        <v>20</v>
      </c>
      <c r="Q47" s="371">
        <v>20</v>
      </c>
      <c r="R47" s="418"/>
      <c r="S47" s="409"/>
      <c r="T47" s="333"/>
      <c r="U47" s="363" t="str">
        <f t="shared" ref="U47:U53" si="8">C47</f>
        <v>Metodologia badań jakościowych</v>
      </c>
      <c r="V47" s="364"/>
      <c r="W47" s="364"/>
      <c r="X47" s="364"/>
      <c r="Y47" s="364" t="s">
        <v>56</v>
      </c>
      <c r="Z47" s="364"/>
      <c r="AA47" s="364"/>
      <c r="AB47" s="364"/>
      <c r="AC47" s="364"/>
      <c r="AD47" s="364" t="s">
        <v>56</v>
      </c>
      <c r="AE47" s="364"/>
      <c r="AF47" s="364"/>
      <c r="AG47" s="364"/>
      <c r="AH47" s="364"/>
      <c r="AI47" s="364"/>
      <c r="AJ47" s="364"/>
      <c r="AK47" s="364" t="s">
        <v>56</v>
      </c>
      <c r="AL47" s="364"/>
      <c r="AM47" s="364"/>
      <c r="AN47" s="364"/>
      <c r="AO47" s="364"/>
      <c r="AP47" s="364" t="s">
        <v>56</v>
      </c>
      <c r="AQ47" s="364"/>
      <c r="AR47" s="364"/>
      <c r="AS47" s="364"/>
      <c r="AT47" s="364"/>
      <c r="AU47" s="364"/>
      <c r="AV47" s="364"/>
      <c r="AW47" s="364"/>
      <c r="AX47" s="364"/>
      <c r="AY47" s="364" t="s">
        <v>56</v>
      </c>
      <c r="AZ47" s="364"/>
      <c r="BA47" s="364"/>
      <c r="BB47" s="364" t="s">
        <v>56</v>
      </c>
      <c r="BC47" s="364" t="s">
        <v>56</v>
      </c>
      <c r="BD47" s="364" t="s">
        <v>56</v>
      </c>
      <c r="BE47" s="364"/>
      <c r="BF47" s="364"/>
      <c r="BG47" s="364"/>
      <c r="BH47" s="364"/>
      <c r="BI47" s="364" t="s">
        <v>56</v>
      </c>
    </row>
    <row r="48" spans="1:61" ht="52.5">
      <c r="A48" s="333"/>
      <c r="B48" s="353" t="s">
        <v>208</v>
      </c>
      <c r="C48" s="354" t="s">
        <v>700</v>
      </c>
      <c r="D48" s="355"/>
      <c r="E48" s="356" t="s">
        <v>55</v>
      </c>
      <c r="F48" s="356">
        <v>3</v>
      </c>
      <c r="G48" s="417">
        <f t="shared" si="7"/>
        <v>40</v>
      </c>
      <c r="H48" s="372">
        <v>20</v>
      </c>
      <c r="I48" s="370"/>
      <c r="J48" s="370"/>
      <c r="K48" s="370">
        <v>20</v>
      </c>
      <c r="L48" s="371"/>
      <c r="M48" s="418">
        <v>5</v>
      </c>
      <c r="N48" s="408"/>
      <c r="O48" s="411"/>
      <c r="P48" s="372">
        <v>20</v>
      </c>
      <c r="Q48" s="371">
        <v>20</v>
      </c>
      <c r="R48" s="418"/>
      <c r="S48" s="409"/>
      <c r="T48" s="333"/>
      <c r="U48" s="363" t="str">
        <f t="shared" si="8"/>
        <v>Współczesne problemy socjologiczne LUB Rodzaje i źródła współczesnych zagrożeń bezpieczeństwa</v>
      </c>
      <c r="V48" s="364"/>
      <c r="W48" s="364"/>
      <c r="X48" s="364" t="s">
        <v>56</v>
      </c>
      <c r="Y48" s="364"/>
      <c r="Z48" s="364"/>
      <c r="AA48" s="364"/>
      <c r="AB48" s="364"/>
      <c r="AC48" s="364"/>
      <c r="AD48" s="364" t="s">
        <v>56</v>
      </c>
      <c r="AE48" s="364"/>
      <c r="AF48" s="364"/>
      <c r="AG48" s="364"/>
      <c r="AH48" s="364"/>
      <c r="AI48" s="364"/>
      <c r="AJ48" s="364"/>
      <c r="AK48" s="364" t="s">
        <v>56</v>
      </c>
      <c r="AL48" s="364"/>
      <c r="AM48" s="364"/>
      <c r="AN48" s="364"/>
      <c r="AO48" s="364"/>
      <c r="AP48" s="364" t="s">
        <v>56</v>
      </c>
      <c r="AQ48" s="364"/>
      <c r="AR48" s="364"/>
      <c r="AS48" s="364"/>
      <c r="AT48" s="364"/>
      <c r="AU48" s="364"/>
      <c r="AV48" s="364"/>
      <c r="AW48" s="364" t="s">
        <v>56</v>
      </c>
      <c r="AX48" s="364"/>
      <c r="AY48" s="364"/>
      <c r="AZ48" s="364"/>
      <c r="BA48" s="364" t="s">
        <v>56</v>
      </c>
      <c r="BB48" s="364"/>
      <c r="BC48" s="364" t="s">
        <v>56</v>
      </c>
      <c r="BD48" s="364"/>
      <c r="BE48" s="364"/>
      <c r="BF48" s="364" t="s">
        <v>56</v>
      </c>
      <c r="BG48" s="364"/>
      <c r="BH48" s="364"/>
      <c r="BI48" s="364" t="s">
        <v>56</v>
      </c>
    </row>
    <row r="49" spans="1:61" ht="26.25">
      <c r="A49" s="396"/>
      <c r="B49" s="353" t="s">
        <v>209</v>
      </c>
      <c r="C49" s="397" t="s">
        <v>89</v>
      </c>
      <c r="D49" s="398"/>
      <c r="E49" s="399" t="s">
        <v>21</v>
      </c>
      <c r="F49" s="399" t="s">
        <v>693</v>
      </c>
      <c r="G49" s="419">
        <f t="shared" si="7"/>
        <v>30</v>
      </c>
      <c r="H49" s="404"/>
      <c r="I49" s="420"/>
      <c r="J49" s="420"/>
      <c r="K49" s="420">
        <v>30</v>
      </c>
      <c r="L49" s="405"/>
      <c r="M49" s="421">
        <v>2</v>
      </c>
      <c r="N49" s="401"/>
      <c r="O49" s="403"/>
      <c r="P49" s="404"/>
      <c r="Q49" s="405">
        <v>30</v>
      </c>
      <c r="R49" s="421"/>
      <c r="S49" s="402"/>
      <c r="T49" s="396"/>
      <c r="U49" s="422" t="str">
        <f t="shared" si="8"/>
        <v>Lektorat z nowożytnego języka obcego</v>
      </c>
      <c r="V49" s="423" t="s">
        <v>56</v>
      </c>
      <c r="W49" s="423"/>
      <c r="X49" s="423"/>
      <c r="Y49" s="423"/>
      <c r="Z49" s="423"/>
      <c r="AA49" s="423" t="s">
        <v>56</v>
      </c>
      <c r="AB49" s="423"/>
      <c r="AC49" s="423"/>
      <c r="AD49" s="423"/>
      <c r="AE49" s="423"/>
      <c r="AF49" s="423"/>
      <c r="AG49" s="423"/>
      <c r="AH49" s="423"/>
      <c r="AI49" s="423"/>
      <c r="AJ49" s="423" t="s">
        <v>56</v>
      </c>
      <c r="AK49" s="423"/>
      <c r="AL49" s="423"/>
      <c r="AM49" s="423"/>
      <c r="AN49" s="423"/>
      <c r="AO49" s="423"/>
      <c r="AP49" s="423"/>
      <c r="AQ49" s="423"/>
      <c r="AR49" s="423"/>
      <c r="AS49" s="423" t="s">
        <v>56</v>
      </c>
      <c r="AT49" s="423"/>
      <c r="AU49" s="423"/>
      <c r="AV49" s="423"/>
      <c r="AW49" s="423"/>
      <c r="AX49" s="423" t="s">
        <v>56</v>
      </c>
      <c r="AY49" s="423"/>
      <c r="AZ49" s="423" t="s">
        <v>56</v>
      </c>
      <c r="BA49" s="423"/>
      <c r="BB49" s="423"/>
      <c r="BC49" s="423"/>
      <c r="BD49" s="423"/>
      <c r="BE49" s="423"/>
      <c r="BF49" s="423" t="s">
        <v>56</v>
      </c>
      <c r="BG49" s="423"/>
      <c r="BH49" s="423"/>
      <c r="BI49" s="407" t="s">
        <v>56</v>
      </c>
    </row>
    <row r="50" spans="1:61" ht="52.5">
      <c r="A50" s="333"/>
      <c r="B50" s="353" t="s">
        <v>210</v>
      </c>
      <c r="C50" s="354" t="s">
        <v>701</v>
      </c>
      <c r="D50" s="355"/>
      <c r="E50" s="356" t="s">
        <v>55</v>
      </c>
      <c r="F50" s="356">
        <v>3</v>
      </c>
      <c r="G50" s="417">
        <f t="shared" si="7"/>
        <v>40</v>
      </c>
      <c r="H50" s="372">
        <v>20</v>
      </c>
      <c r="I50" s="370"/>
      <c r="J50" s="370"/>
      <c r="K50" s="370">
        <v>20</v>
      </c>
      <c r="L50" s="371"/>
      <c r="M50" s="418">
        <v>4</v>
      </c>
      <c r="N50" s="408"/>
      <c r="O50" s="411"/>
      <c r="P50" s="372">
        <v>20</v>
      </c>
      <c r="Q50" s="371">
        <v>20</v>
      </c>
      <c r="R50" s="418"/>
      <c r="S50" s="409"/>
      <c r="T50" s="333"/>
      <c r="U50" s="363" t="str">
        <f t="shared" si="8"/>
        <v>Socjologia edukacji i wychowania LUB Treningi komunikacji w grupach dyspozycyjnych</v>
      </c>
      <c r="V50" s="364"/>
      <c r="W50" s="364"/>
      <c r="X50" s="364"/>
      <c r="Y50" s="364" t="s">
        <v>56</v>
      </c>
      <c r="Z50" s="364"/>
      <c r="AA50" s="364"/>
      <c r="AB50" s="364"/>
      <c r="AC50" s="364" t="s">
        <v>56</v>
      </c>
      <c r="AD50" s="364"/>
      <c r="AE50" s="364"/>
      <c r="AF50" s="364"/>
      <c r="AG50" s="364"/>
      <c r="AH50" s="364"/>
      <c r="AI50" s="364"/>
      <c r="AJ50" s="364" t="s">
        <v>56</v>
      </c>
      <c r="AK50" s="364"/>
      <c r="AL50" s="364"/>
      <c r="AM50" s="364"/>
      <c r="AN50" s="364"/>
      <c r="AO50" s="364"/>
      <c r="AP50" s="364" t="s">
        <v>56</v>
      </c>
      <c r="AQ50" s="364"/>
      <c r="AR50" s="364"/>
      <c r="AS50" s="364"/>
      <c r="AT50" s="364"/>
      <c r="AU50" s="364"/>
      <c r="AV50" s="364"/>
      <c r="AW50" s="364" t="s">
        <v>56</v>
      </c>
      <c r="AX50" s="364"/>
      <c r="AY50" s="364"/>
      <c r="AZ50" s="364" t="s">
        <v>56</v>
      </c>
      <c r="BA50" s="364"/>
      <c r="BB50" s="364"/>
      <c r="BC50" s="364" t="s">
        <v>56</v>
      </c>
      <c r="BD50" s="364"/>
      <c r="BE50" s="364"/>
      <c r="BF50" s="364" t="s">
        <v>56</v>
      </c>
      <c r="BG50" s="364"/>
      <c r="BH50" s="364" t="s">
        <v>56</v>
      </c>
      <c r="BI50" s="364" t="s">
        <v>56</v>
      </c>
    </row>
    <row r="51" spans="1:61" ht="26.25">
      <c r="A51" s="333"/>
      <c r="B51" s="353" t="s">
        <v>353</v>
      </c>
      <c r="C51" s="354" t="s">
        <v>58</v>
      </c>
      <c r="D51" s="355"/>
      <c r="E51" s="356" t="s">
        <v>21</v>
      </c>
      <c r="F51" s="356">
        <v>3</v>
      </c>
      <c r="G51" s="417">
        <f t="shared" si="7"/>
        <v>20</v>
      </c>
      <c r="H51" s="372">
        <v>20</v>
      </c>
      <c r="I51" s="370"/>
      <c r="J51" s="370"/>
      <c r="K51" s="370"/>
      <c r="L51" s="371"/>
      <c r="M51" s="418">
        <v>3</v>
      </c>
      <c r="N51" s="408"/>
      <c r="O51" s="411"/>
      <c r="P51" s="372">
        <v>20</v>
      </c>
      <c r="Q51" s="371"/>
      <c r="R51" s="418"/>
      <c r="S51" s="409"/>
      <c r="T51" s="333"/>
      <c r="U51" s="363" t="str">
        <f t="shared" si="8"/>
        <v>Socjologia miasta i wsi</v>
      </c>
      <c r="V51" s="364"/>
      <c r="W51" s="364"/>
      <c r="X51" s="364" t="s">
        <v>56</v>
      </c>
      <c r="Y51" s="364"/>
      <c r="Z51" s="364"/>
      <c r="AA51" s="364"/>
      <c r="AB51" s="364"/>
      <c r="AC51" s="364" t="s">
        <v>56</v>
      </c>
      <c r="AD51" s="364"/>
      <c r="AE51" s="364"/>
      <c r="AF51" s="364"/>
      <c r="AG51" s="364"/>
      <c r="AH51" s="364"/>
      <c r="AI51" s="364"/>
      <c r="AJ51" s="364"/>
      <c r="AK51" s="364"/>
      <c r="AL51" s="364"/>
      <c r="AM51" s="364"/>
      <c r="AN51" s="364"/>
      <c r="AO51" s="364" t="s">
        <v>56</v>
      </c>
      <c r="AP51" s="364" t="s">
        <v>56</v>
      </c>
      <c r="AQ51" s="364"/>
      <c r="AR51" s="364"/>
      <c r="AS51" s="364"/>
      <c r="AT51" s="364"/>
      <c r="AU51" s="364" t="s">
        <v>56</v>
      </c>
      <c r="AV51" s="364" t="s">
        <v>56</v>
      </c>
      <c r="AW51" s="364"/>
      <c r="AX51" s="364"/>
      <c r="AY51" s="364"/>
      <c r="AZ51" s="364"/>
      <c r="BA51" s="364"/>
      <c r="BB51" s="364"/>
      <c r="BC51" s="364" t="s">
        <v>56</v>
      </c>
      <c r="BD51" s="364"/>
      <c r="BE51" s="364"/>
      <c r="BF51" s="364"/>
      <c r="BG51" s="364"/>
      <c r="BH51" s="364"/>
      <c r="BI51" s="364" t="s">
        <v>56</v>
      </c>
    </row>
    <row r="52" spans="1:61" ht="26.25">
      <c r="A52" s="333"/>
      <c r="B52" s="353" t="s">
        <v>417</v>
      </c>
      <c r="C52" s="354" t="s">
        <v>59</v>
      </c>
      <c r="D52" s="355"/>
      <c r="E52" s="356" t="s">
        <v>21</v>
      </c>
      <c r="F52" s="356">
        <v>3</v>
      </c>
      <c r="G52" s="417">
        <f t="shared" si="7"/>
        <v>20</v>
      </c>
      <c r="H52" s="372"/>
      <c r="I52" s="370">
        <v>20</v>
      </c>
      <c r="J52" s="370"/>
      <c r="K52" s="370"/>
      <c r="L52" s="371"/>
      <c r="M52" s="418">
        <v>3</v>
      </c>
      <c r="N52" s="408"/>
      <c r="O52" s="411"/>
      <c r="P52" s="372"/>
      <c r="Q52" s="371">
        <v>20</v>
      </c>
      <c r="R52" s="418"/>
      <c r="S52" s="409"/>
      <c r="T52" s="333"/>
      <c r="U52" s="363" t="str">
        <f t="shared" si="8"/>
        <v>Problemy narodowościowe w Polsce</v>
      </c>
      <c r="V52" s="364"/>
      <c r="W52" s="364"/>
      <c r="X52" s="364"/>
      <c r="Y52" s="364"/>
      <c r="Z52" s="364" t="s">
        <v>56</v>
      </c>
      <c r="AA52" s="364"/>
      <c r="AB52" s="364"/>
      <c r="AC52" s="364"/>
      <c r="AD52" s="364"/>
      <c r="AE52" s="364"/>
      <c r="AF52" s="364" t="s">
        <v>56</v>
      </c>
      <c r="AG52" s="364"/>
      <c r="AH52" s="364"/>
      <c r="AI52" s="364" t="s">
        <v>56</v>
      </c>
      <c r="AJ52" s="364"/>
      <c r="AK52" s="364"/>
      <c r="AL52" s="364"/>
      <c r="AM52" s="364"/>
      <c r="AN52" s="364"/>
      <c r="AO52" s="364"/>
      <c r="AP52" s="364"/>
      <c r="AQ52" s="364"/>
      <c r="AR52" s="364"/>
      <c r="AS52" s="364" t="s">
        <v>56</v>
      </c>
      <c r="AT52" s="364"/>
      <c r="AU52" s="364"/>
      <c r="AV52" s="364" t="s">
        <v>56</v>
      </c>
      <c r="AW52" s="364"/>
      <c r="AX52" s="364"/>
      <c r="AY52" s="364"/>
      <c r="AZ52" s="364"/>
      <c r="BA52" s="364" t="s">
        <v>56</v>
      </c>
      <c r="BB52" s="364"/>
      <c r="BC52" s="364"/>
      <c r="BD52" s="364" t="s">
        <v>56</v>
      </c>
      <c r="BE52" s="364"/>
      <c r="BF52" s="364"/>
      <c r="BG52" s="364"/>
      <c r="BH52" s="364"/>
      <c r="BI52" s="364" t="s">
        <v>56</v>
      </c>
    </row>
    <row r="53" spans="1:61" ht="27" thickBot="1">
      <c r="A53" s="333"/>
      <c r="B53" s="353" t="s">
        <v>558</v>
      </c>
      <c r="C53" s="354" t="s">
        <v>47</v>
      </c>
      <c r="D53" s="355"/>
      <c r="E53" s="356" t="s">
        <v>55</v>
      </c>
      <c r="F53" s="356">
        <v>3</v>
      </c>
      <c r="G53" s="417">
        <f t="shared" si="7"/>
        <v>40</v>
      </c>
      <c r="H53" s="413">
        <v>20</v>
      </c>
      <c r="I53" s="424"/>
      <c r="J53" s="424"/>
      <c r="K53" s="424">
        <v>20</v>
      </c>
      <c r="L53" s="414"/>
      <c r="M53" s="418">
        <v>5</v>
      </c>
      <c r="N53" s="408"/>
      <c r="O53" s="411"/>
      <c r="P53" s="413">
        <v>20</v>
      </c>
      <c r="Q53" s="414">
        <v>20</v>
      </c>
      <c r="R53" s="418"/>
      <c r="S53" s="409"/>
      <c r="T53" s="333"/>
      <c r="U53" s="363" t="str">
        <f t="shared" si="8"/>
        <v>Wielkie struktury społeczne</v>
      </c>
      <c r="V53" s="364"/>
      <c r="W53" s="364"/>
      <c r="X53" s="364"/>
      <c r="Y53" s="364"/>
      <c r="Z53" s="364" t="s">
        <v>56</v>
      </c>
      <c r="AA53" s="364"/>
      <c r="AB53" s="364"/>
      <c r="AC53" s="364" t="s">
        <v>56</v>
      </c>
      <c r="AD53" s="364"/>
      <c r="AE53" s="364"/>
      <c r="AF53" s="364"/>
      <c r="AG53" s="364"/>
      <c r="AH53" s="364"/>
      <c r="AI53" s="364" t="s">
        <v>56</v>
      </c>
      <c r="AJ53" s="364"/>
      <c r="AK53" s="364"/>
      <c r="AL53" s="364"/>
      <c r="AM53" s="364"/>
      <c r="AN53" s="364"/>
      <c r="AO53" s="364"/>
      <c r="AP53" s="364" t="s">
        <v>56</v>
      </c>
      <c r="AQ53" s="364"/>
      <c r="AR53" s="364"/>
      <c r="AS53" s="364"/>
      <c r="AT53" s="364"/>
      <c r="AU53" s="364" t="s">
        <v>56</v>
      </c>
      <c r="AV53" s="364"/>
      <c r="AW53" s="364"/>
      <c r="AX53" s="364"/>
      <c r="AY53" s="364" t="s">
        <v>56</v>
      </c>
      <c r="AZ53" s="364"/>
      <c r="BA53" s="364"/>
      <c r="BB53" s="364"/>
      <c r="BC53" s="364" t="s">
        <v>56</v>
      </c>
      <c r="BD53" s="364"/>
      <c r="BE53" s="364"/>
      <c r="BF53" s="364" t="s">
        <v>56</v>
      </c>
      <c r="BG53" s="364"/>
      <c r="BH53" s="364" t="s">
        <v>56</v>
      </c>
      <c r="BI53" s="364" t="s">
        <v>56</v>
      </c>
    </row>
    <row r="54" spans="1:61" ht="27" thickBot="1">
      <c r="A54" s="333"/>
      <c r="B54" s="1109" t="s">
        <v>180</v>
      </c>
      <c r="C54" s="1109"/>
      <c r="D54" s="1109"/>
      <c r="E54" s="1109"/>
      <c r="F54" s="1109"/>
      <c r="G54" s="1118">
        <f t="shared" ref="G54:Q54" si="9">SUM(G46:G53)</f>
        <v>250</v>
      </c>
      <c r="H54" s="389">
        <f t="shared" si="9"/>
        <v>120</v>
      </c>
      <c r="I54" s="389">
        <f t="shared" si="9"/>
        <v>40</v>
      </c>
      <c r="J54" s="389">
        <f t="shared" si="9"/>
        <v>0</v>
      </c>
      <c r="K54" s="389">
        <f t="shared" si="9"/>
        <v>90</v>
      </c>
      <c r="L54" s="389">
        <f t="shared" si="9"/>
        <v>0</v>
      </c>
      <c r="M54" s="388">
        <f t="shared" si="9"/>
        <v>30</v>
      </c>
      <c r="N54" s="388">
        <f t="shared" si="9"/>
        <v>0</v>
      </c>
      <c r="O54" s="388">
        <f t="shared" si="9"/>
        <v>0</v>
      </c>
      <c r="P54" s="389">
        <f t="shared" si="9"/>
        <v>120</v>
      </c>
      <c r="Q54" s="389">
        <f t="shared" si="9"/>
        <v>130</v>
      </c>
      <c r="R54" s="388">
        <f>SUM(R51:R53)</f>
        <v>0</v>
      </c>
      <c r="S54" s="388">
        <f>SUM(S51:S53)</f>
        <v>0</v>
      </c>
      <c r="T54" s="348"/>
      <c r="U54" s="390"/>
      <c r="V54" s="338"/>
      <c r="W54" s="338"/>
      <c r="X54" s="338"/>
      <c r="Y54" s="338"/>
      <c r="Z54" s="338"/>
      <c r="AA54" s="338"/>
      <c r="AB54" s="338"/>
      <c r="AC54" s="338"/>
      <c r="AD54" s="338"/>
      <c r="AE54" s="338"/>
      <c r="AF54" s="338"/>
      <c r="AG54" s="338"/>
      <c r="AH54" s="338"/>
      <c r="AI54" s="338"/>
      <c r="AJ54" s="338"/>
      <c r="AK54" s="338"/>
      <c r="AL54" s="338"/>
      <c r="AM54" s="338"/>
      <c r="AN54" s="338"/>
      <c r="AO54" s="338"/>
      <c r="AP54" s="338"/>
      <c r="AQ54" s="338"/>
      <c r="AR54" s="338"/>
      <c r="AS54" s="338"/>
      <c r="AT54" s="338"/>
      <c r="AU54" s="338"/>
      <c r="AV54" s="338"/>
      <c r="AW54" s="338"/>
      <c r="AX54" s="338"/>
      <c r="AY54" s="338"/>
      <c r="AZ54" s="338"/>
      <c r="BA54" s="338"/>
      <c r="BB54" s="338"/>
      <c r="BC54" s="338"/>
      <c r="BD54" s="338"/>
      <c r="BE54" s="338"/>
      <c r="BF54" s="338"/>
      <c r="BG54" s="338"/>
      <c r="BH54" s="338"/>
      <c r="BI54" s="338"/>
    </row>
    <row r="55" spans="1:61" ht="27" thickBot="1">
      <c r="A55" s="333"/>
      <c r="B55" s="1110"/>
      <c r="C55" s="1110"/>
      <c r="D55" s="1110"/>
      <c r="E55" s="1110"/>
      <c r="F55" s="1110"/>
      <c r="G55" s="1119"/>
      <c r="H55" s="1107">
        <f>SUM(H54:L54)</f>
        <v>250</v>
      </c>
      <c r="I55" s="1107"/>
      <c r="J55" s="1107"/>
      <c r="K55" s="1107"/>
      <c r="L55" s="1107"/>
      <c r="M55" s="1107">
        <f>SUM(M54:O54)</f>
        <v>30</v>
      </c>
      <c r="N55" s="1107"/>
      <c r="O55" s="1107"/>
      <c r="P55" s="1107">
        <f>SUM(P54:Q54)</f>
        <v>250</v>
      </c>
      <c r="Q55" s="1107"/>
      <c r="R55" s="1107">
        <f>SUM(R54:S54)</f>
        <v>0</v>
      </c>
      <c r="S55" s="1107"/>
      <c r="T55" s="333"/>
      <c r="U55" s="391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  <c r="AJ55" s="338"/>
      <c r="AK55" s="338"/>
      <c r="AL55" s="338"/>
      <c r="AM55" s="338"/>
      <c r="AN55" s="338"/>
      <c r="AO55" s="338"/>
      <c r="AP55" s="338"/>
      <c r="AQ55" s="338"/>
      <c r="AR55" s="338"/>
      <c r="AS55" s="338"/>
      <c r="AT55" s="338"/>
      <c r="AU55" s="338"/>
      <c r="AV55" s="338"/>
      <c r="AW55" s="338"/>
      <c r="AX55" s="338"/>
      <c r="AY55" s="338"/>
      <c r="AZ55" s="338"/>
      <c r="BA55" s="338"/>
      <c r="BB55" s="338"/>
      <c r="BC55" s="338"/>
      <c r="BD55" s="338"/>
      <c r="BE55" s="338"/>
      <c r="BF55" s="338"/>
      <c r="BG55" s="338"/>
      <c r="BH55" s="338"/>
      <c r="BI55" s="338"/>
    </row>
    <row r="56" spans="1:61" ht="21">
      <c r="A56" s="333"/>
      <c r="B56" s="333"/>
      <c r="C56" s="415"/>
      <c r="D56" s="333"/>
      <c r="E56" s="338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91"/>
      <c r="V56" s="338"/>
      <c r="W56" s="338"/>
      <c r="X56" s="338"/>
      <c r="Y56" s="338"/>
      <c r="Z56" s="338"/>
      <c r="AA56" s="338"/>
      <c r="AB56" s="338"/>
      <c r="AC56" s="338"/>
      <c r="AD56" s="338"/>
      <c r="AE56" s="338"/>
      <c r="AF56" s="338"/>
      <c r="AG56" s="338"/>
      <c r="AH56" s="338"/>
      <c r="AI56" s="338"/>
      <c r="AJ56" s="338"/>
      <c r="AK56" s="338"/>
      <c r="AL56" s="338"/>
      <c r="AM56" s="338"/>
      <c r="AN56" s="338"/>
      <c r="AO56" s="338"/>
      <c r="AP56" s="338"/>
      <c r="AQ56" s="338"/>
      <c r="AR56" s="338"/>
      <c r="AS56" s="338"/>
      <c r="AT56" s="338"/>
      <c r="AU56" s="338"/>
      <c r="AV56" s="338"/>
      <c r="AW56" s="338"/>
      <c r="AX56" s="338"/>
      <c r="AY56" s="338"/>
      <c r="AZ56" s="338"/>
      <c r="BA56" s="338"/>
      <c r="BB56" s="338"/>
      <c r="BC56" s="338"/>
      <c r="BD56" s="338"/>
      <c r="BE56" s="338"/>
      <c r="BF56" s="338"/>
      <c r="BG56" s="338"/>
      <c r="BH56" s="338"/>
      <c r="BI56" s="338"/>
    </row>
    <row r="57" spans="1:61" ht="21">
      <c r="A57" s="333"/>
      <c r="B57" s="333"/>
      <c r="C57" s="415"/>
      <c r="D57" s="333"/>
      <c r="E57" s="338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91"/>
      <c r="V57" s="338"/>
      <c r="W57" s="338"/>
      <c r="X57" s="338"/>
      <c r="Y57" s="338"/>
      <c r="Z57" s="338"/>
      <c r="AA57" s="338"/>
      <c r="AB57" s="338"/>
      <c r="AC57" s="338"/>
      <c r="AD57" s="338"/>
      <c r="AE57" s="338"/>
      <c r="AF57" s="338"/>
      <c r="AG57" s="338"/>
      <c r="AH57" s="338"/>
      <c r="AI57" s="338"/>
      <c r="AJ57" s="338"/>
      <c r="AK57" s="338"/>
      <c r="AL57" s="338"/>
      <c r="AM57" s="338"/>
      <c r="AN57" s="338"/>
      <c r="AO57" s="338"/>
      <c r="AP57" s="338"/>
      <c r="AQ57" s="338"/>
      <c r="AR57" s="338"/>
      <c r="AS57" s="338"/>
      <c r="AT57" s="338"/>
      <c r="AU57" s="338"/>
      <c r="AV57" s="338"/>
      <c r="AW57" s="338"/>
      <c r="AX57" s="338"/>
      <c r="AY57" s="338"/>
      <c r="AZ57" s="338"/>
      <c r="BA57" s="338"/>
      <c r="BB57" s="338"/>
      <c r="BC57" s="338"/>
      <c r="BD57" s="338"/>
      <c r="BE57" s="338"/>
      <c r="BF57" s="338"/>
      <c r="BG57" s="338"/>
      <c r="BH57" s="338"/>
      <c r="BI57" s="338"/>
    </row>
    <row r="58" spans="1:61" ht="26.25">
      <c r="A58" s="333"/>
      <c r="B58" s="334"/>
      <c r="C58" s="335" t="s">
        <v>24</v>
      </c>
      <c r="D58" s="334"/>
      <c r="E58" s="392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3"/>
      <c r="U58" s="335" t="s">
        <v>24</v>
      </c>
      <c r="V58" s="338"/>
      <c r="W58" s="338"/>
      <c r="X58" s="338"/>
      <c r="Y58" s="338"/>
      <c r="Z58" s="338"/>
      <c r="AA58" s="338"/>
      <c r="AB58" s="338"/>
      <c r="AC58" s="338"/>
      <c r="AD58" s="338"/>
      <c r="AE58" s="338"/>
      <c r="AF58" s="338"/>
      <c r="AG58" s="338"/>
      <c r="AH58" s="338"/>
      <c r="AI58" s="338"/>
      <c r="AJ58" s="338"/>
      <c r="AK58" s="338"/>
      <c r="AL58" s="338"/>
      <c r="AM58" s="338"/>
      <c r="AN58" s="338"/>
      <c r="AO58" s="338"/>
      <c r="AP58" s="338"/>
      <c r="AQ58" s="338"/>
      <c r="AR58" s="338"/>
      <c r="AS58" s="338"/>
      <c r="AT58" s="338"/>
      <c r="AU58" s="338"/>
      <c r="AV58" s="338"/>
      <c r="AW58" s="338"/>
      <c r="AX58" s="338"/>
      <c r="AY58" s="338"/>
      <c r="AZ58" s="338"/>
      <c r="BA58" s="338"/>
      <c r="BB58" s="338"/>
      <c r="BC58" s="338"/>
      <c r="BD58" s="338"/>
      <c r="BE58" s="338"/>
      <c r="BF58" s="338"/>
      <c r="BG58" s="338"/>
      <c r="BH58" s="338"/>
      <c r="BI58" s="338"/>
    </row>
    <row r="59" spans="1:61" ht="26.25">
      <c r="A59" s="333"/>
      <c r="B59" s="334"/>
      <c r="C59" s="335" t="s">
        <v>25</v>
      </c>
      <c r="D59" s="334"/>
      <c r="E59" s="392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  <c r="T59" s="333"/>
      <c r="U59" s="335" t="s">
        <v>25</v>
      </c>
      <c r="V59" s="338"/>
      <c r="W59" s="338"/>
      <c r="X59" s="338"/>
      <c r="Y59" s="338"/>
      <c r="Z59" s="338"/>
      <c r="AA59" s="338"/>
      <c r="AB59" s="338"/>
      <c r="AC59" s="338"/>
      <c r="AD59" s="338"/>
      <c r="AE59" s="338"/>
      <c r="AF59" s="338"/>
      <c r="AG59" s="338"/>
      <c r="AH59" s="338"/>
      <c r="AI59" s="338"/>
      <c r="AJ59" s="338"/>
      <c r="AK59" s="338"/>
      <c r="AL59" s="338"/>
      <c r="AM59" s="338"/>
      <c r="AN59" s="338"/>
      <c r="AO59" s="338"/>
      <c r="AP59" s="338"/>
      <c r="AQ59" s="338"/>
      <c r="AR59" s="338"/>
      <c r="AS59" s="338"/>
      <c r="AT59" s="338"/>
      <c r="AU59" s="338"/>
      <c r="AV59" s="338"/>
      <c r="AW59" s="338"/>
      <c r="AX59" s="338"/>
      <c r="AY59" s="338"/>
      <c r="AZ59" s="338"/>
      <c r="BA59" s="338"/>
      <c r="BB59" s="338"/>
      <c r="BC59" s="338"/>
      <c r="BD59" s="338"/>
      <c r="BE59" s="338"/>
      <c r="BF59" s="338"/>
      <c r="BG59" s="338"/>
      <c r="BH59" s="338"/>
      <c r="BI59" s="338"/>
    </row>
    <row r="60" spans="1:61" ht="26.25">
      <c r="A60" s="333"/>
      <c r="B60" s="334"/>
      <c r="C60" s="335" t="s">
        <v>26</v>
      </c>
      <c r="D60" s="334"/>
      <c r="E60" s="392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T60" s="333"/>
      <c r="U60" s="335" t="s">
        <v>26</v>
      </c>
      <c r="V60" s="338"/>
      <c r="W60" s="338"/>
      <c r="X60" s="338"/>
      <c r="Y60" s="338"/>
      <c r="Z60" s="338"/>
      <c r="AA60" s="338"/>
      <c r="AB60" s="338"/>
      <c r="AC60" s="338"/>
      <c r="AD60" s="338"/>
      <c r="AE60" s="338"/>
      <c r="AF60" s="338"/>
      <c r="AG60" s="338"/>
      <c r="AH60" s="338"/>
      <c r="AI60" s="338"/>
      <c r="AJ60" s="338"/>
      <c r="AK60" s="338"/>
      <c r="AL60" s="338"/>
      <c r="AM60" s="338"/>
      <c r="AN60" s="338"/>
      <c r="AO60" s="338"/>
      <c r="AP60" s="338"/>
      <c r="AQ60" s="338"/>
      <c r="AR60" s="338"/>
      <c r="AS60" s="338"/>
      <c r="AT60" s="338"/>
      <c r="AU60" s="338"/>
      <c r="AV60" s="338"/>
      <c r="AW60" s="338"/>
      <c r="AX60" s="338"/>
      <c r="AY60" s="338"/>
      <c r="AZ60" s="338"/>
      <c r="BA60" s="338"/>
      <c r="BB60" s="338"/>
      <c r="BC60" s="338"/>
      <c r="BD60" s="338"/>
      <c r="BE60" s="338"/>
      <c r="BF60" s="338"/>
      <c r="BG60" s="338"/>
      <c r="BH60" s="338"/>
      <c r="BI60" s="338"/>
    </row>
    <row r="61" spans="1:61" ht="26.25">
      <c r="A61" s="340"/>
      <c r="B61" s="334"/>
      <c r="C61" s="341" t="s">
        <v>651</v>
      </c>
      <c r="D61" s="334"/>
      <c r="E61" s="342"/>
      <c r="F61" s="343"/>
      <c r="G61" s="343"/>
      <c r="H61" s="343"/>
      <c r="I61" s="334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4"/>
      <c r="U61" s="341" t="s">
        <v>651</v>
      </c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5"/>
      <c r="AN61" s="345"/>
      <c r="AO61" s="345"/>
      <c r="AP61" s="345"/>
      <c r="AQ61" s="345"/>
      <c r="AR61" s="345"/>
      <c r="AS61" s="345"/>
      <c r="AT61" s="345"/>
      <c r="AU61" s="345"/>
      <c r="AV61" s="345"/>
      <c r="AW61" s="345"/>
      <c r="AX61" s="345"/>
      <c r="AY61" s="345"/>
      <c r="AZ61" s="345"/>
      <c r="BA61" s="345"/>
      <c r="BB61" s="345"/>
      <c r="BC61" s="345"/>
      <c r="BD61" s="345"/>
      <c r="BE61" s="345"/>
      <c r="BF61" s="345"/>
      <c r="BG61" s="345"/>
      <c r="BH61" s="345"/>
      <c r="BI61" s="345"/>
    </row>
    <row r="62" spans="1:61" ht="26.25">
      <c r="A62" s="340"/>
      <c r="B62" s="334"/>
      <c r="C62" s="341" t="s">
        <v>652</v>
      </c>
      <c r="D62" s="334"/>
      <c r="E62" s="342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4"/>
      <c r="U62" s="341" t="s">
        <v>652</v>
      </c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345"/>
      <c r="AU62" s="345"/>
      <c r="AV62" s="345"/>
      <c r="AW62" s="345"/>
      <c r="AX62" s="345"/>
      <c r="AY62" s="345"/>
      <c r="AZ62" s="345"/>
      <c r="BA62" s="345"/>
      <c r="BB62" s="345"/>
      <c r="BC62" s="345"/>
      <c r="BD62" s="345"/>
      <c r="BE62" s="345"/>
      <c r="BF62" s="345"/>
      <c r="BG62" s="345"/>
      <c r="BH62" s="345"/>
      <c r="BI62" s="345"/>
    </row>
    <row r="63" spans="1:61" ht="27" thickBot="1">
      <c r="A63" s="340"/>
      <c r="B63" s="334"/>
      <c r="C63" s="343" t="s">
        <v>653</v>
      </c>
      <c r="D63" s="334"/>
      <c r="E63" s="346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44"/>
      <c r="U63" s="343" t="s">
        <v>653</v>
      </c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345"/>
      <c r="AP63" s="345"/>
      <c r="AQ63" s="345"/>
      <c r="AR63" s="345"/>
      <c r="AS63" s="345"/>
      <c r="AT63" s="345"/>
      <c r="AU63" s="345"/>
      <c r="AV63" s="345"/>
      <c r="AW63" s="345"/>
      <c r="AX63" s="345"/>
      <c r="AY63" s="345"/>
      <c r="AZ63" s="345"/>
      <c r="BA63" s="345"/>
      <c r="BB63" s="345"/>
      <c r="BC63" s="345"/>
      <c r="BD63" s="345"/>
      <c r="BE63" s="345"/>
      <c r="BF63" s="345"/>
      <c r="BG63" s="345"/>
      <c r="BH63" s="345"/>
      <c r="BI63" s="345"/>
    </row>
    <row r="64" spans="1:61" ht="29.25" thickBot="1">
      <c r="A64" s="348"/>
      <c r="B64" s="1113" t="s">
        <v>94</v>
      </c>
      <c r="C64" s="1114" t="s">
        <v>95</v>
      </c>
      <c r="D64" s="1115" t="s">
        <v>654</v>
      </c>
      <c r="E64" s="1116" t="s">
        <v>655</v>
      </c>
      <c r="F64" s="1116" t="s">
        <v>17</v>
      </c>
      <c r="G64" s="1117" t="s">
        <v>2</v>
      </c>
      <c r="H64" s="1107" t="s">
        <v>90</v>
      </c>
      <c r="I64" s="1107"/>
      <c r="J64" s="1107"/>
      <c r="K64" s="1107"/>
      <c r="L64" s="1107"/>
      <c r="M64" s="1107" t="s">
        <v>656</v>
      </c>
      <c r="N64" s="1107"/>
      <c r="O64" s="1107"/>
      <c r="P64" s="1107" t="s">
        <v>657</v>
      </c>
      <c r="Q64" s="1107"/>
      <c r="R64" s="1107" t="s">
        <v>658</v>
      </c>
      <c r="S64" s="1107"/>
      <c r="T64" s="348"/>
      <c r="U64" s="1108" t="s">
        <v>659</v>
      </c>
      <c r="V64" s="1108"/>
      <c r="W64" s="1108"/>
      <c r="X64" s="1108"/>
      <c r="Y64" s="1108"/>
      <c r="Z64" s="1108"/>
      <c r="AA64" s="1108"/>
      <c r="AB64" s="1108"/>
      <c r="AC64" s="1108"/>
      <c r="AD64" s="1108"/>
      <c r="AE64" s="1108"/>
      <c r="AF64" s="1108"/>
      <c r="AG64" s="1108"/>
      <c r="AH64" s="1108"/>
      <c r="AI64" s="1108"/>
      <c r="AJ64" s="1108"/>
      <c r="AK64" s="1108"/>
      <c r="AL64" s="1108"/>
      <c r="AM64" s="1108"/>
      <c r="AN64" s="1108"/>
      <c r="AO64" s="1108"/>
      <c r="AP64" s="1108"/>
      <c r="AQ64" s="1108"/>
      <c r="AR64" s="1108"/>
      <c r="AS64" s="1108"/>
      <c r="AT64" s="1108"/>
      <c r="AU64" s="1108"/>
      <c r="AV64" s="1108"/>
      <c r="AW64" s="1108"/>
      <c r="AX64" s="1108"/>
      <c r="AY64" s="1108"/>
      <c r="AZ64" s="1108"/>
      <c r="BA64" s="1108"/>
      <c r="BB64" s="1108"/>
      <c r="BC64" s="1108"/>
      <c r="BD64" s="1108"/>
      <c r="BE64" s="1108"/>
      <c r="BF64" s="1108"/>
      <c r="BG64" s="1108"/>
      <c r="BH64" s="1108"/>
      <c r="BI64" s="1108"/>
    </row>
    <row r="65" spans="1:61" ht="141" thickBot="1">
      <c r="A65" s="348"/>
      <c r="B65" s="1113"/>
      <c r="C65" s="1114"/>
      <c r="D65" s="1115"/>
      <c r="E65" s="1116"/>
      <c r="F65" s="1116"/>
      <c r="G65" s="1117"/>
      <c r="H65" s="350" t="s">
        <v>7</v>
      </c>
      <c r="I65" s="350" t="s">
        <v>8</v>
      </c>
      <c r="J65" s="350" t="s">
        <v>10</v>
      </c>
      <c r="K65" s="350" t="s">
        <v>11</v>
      </c>
      <c r="L65" s="350" t="s">
        <v>12</v>
      </c>
      <c r="M65" s="349" t="s">
        <v>3</v>
      </c>
      <c r="N65" s="349" t="s">
        <v>4</v>
      </c>
      <c r="O65" s="349" t="s">
        <v>5</v>
      </c>
      <c r="P65" s="349" t="s">
        <v>7</v>
      </c>
      <c r="Q65" s="349" t="s">
        <v>11</v>
      </c>
      <c r="R65" s="349" t="s">
        <v>7</v>
      </c>
      <c r="S65" s="349" t="s">
        <v>11</v>
      </c>
      <c r="T65" s="348"/>
      <c r="U65" s="351" t="s">
        <v>95</v>
      </c>
      <c r="V65" s="352" t="s">
        <v>660</v>
      </c>
      <c r="W65" s="352" t="s">
        <v>661</v>
      </c>
      <c r="X65" s="352" t="s">
        <v>662</v>
      </c>
      <c r="Y65" s="352" t="s">
        <v>663</v>
      </c>
      <c r="Z65" s="352" t="s">
        <v>664</v>
      </c>
      <c r="AA65" s="352" t="s">
        <v>665</v>
      </c>
      <c r="AB65" s="352" t="s">
        <v>666</v>
      </c>
      <c r="AC65" s="352" t="s">
        <v>667</v>
      </c>
      <c r="AD65" s="352" t="s">
        <v>668</v>
      </c>
      <c r="AE65" s="352" t="s">
        <v>669</v>
      </c>
      <c r="AF65" s="352" t="s">
        <v>670</v>
      </c>
      <c r="AG65" s="352" t="s">
        <v>671</v>
      </c>
      <c r="AH65" s="352" t="s">
        <v>672</v>
      </c>
      <c r="AI65" s="352" t="s">
        <v>673</v>
      </c>
      <c r="AJ65" s="352" t="s">
        <v>674</v>
      </c>
      <c r="AK65" s="352" t="s">
        <v>675</v>
      </c>
      <c r="AL65" s="352" t="s">
        <v>676</v>
      </c>
      <c r="AM65" s="352" t="s">
        <v>677</v>
      </c>
      <c r="AN65" s="352" t="s">
        <v>678</v>
      </c>
      <c r="AO65" s="352" t="s">
        <v>679</v>
      </c>
      <c r="AP65" s="352" t="s">
        <v>680</v>
      </c>
      <c r="AQ65" s="352" t="s">
        <v>681</v>
      </c>
      <c r="AR65" s="352" t="s">
        <v>682</v>
      </c>
      <c r="AS65" s="352" t="s">
        <v>683</v>
      </c>
      <c r="AT65" s="352" t="s">
        <v>684</v>
      </c>
      <c r="AU65" s="352" t="s">
        <v>685</v>
      </c>
      <c r="AV65" s="352" t="s">
        <v>686</v>
      </c>
      <c r="AW65" s="352" t="s">
        <v>687</v>
      </c>
      <c r="AX65" s="352" t="s">
        <v>688</v>
      </c>
      <c r="AY65" s="352" t="s">
        <v>689</v>
      </c>
      <c r="AZ65" s="352" t="s">
        <v>690</v>
      </c>
      <c r="BA65" s="352" t="s">
        <v>691</v>
      </c>
      <c r="BB65" s="352" t="s">
        <v>692</v>
      </c>
      <c r="BC65" s="352" t="s">
        <v>7</v>
      </c>
      <c r="BD65" s="352" t="s">
        <v>8</v>
      </c>
      <c r="BE65" s="352" t="s">
        <v>10</v>
      </c>
      <c r="BF65" s="352" t="s">
        <v>11</v>
      </c>
      <c r="BG65" s="352" t="s">
        <v>12</v>
      </c>
      <c r="BH65" s="352" t="s">
        <v>494</v>
      </c>
      <c r="BI65" s="352" t="s">
        <v>495</v>
      </c>
    </row>
    <row r="66" spans="1:61" ht="52.5">
      <c r="A66" s="333"/>
      <c r="B66" s="353" t="s">
        <v>204</v>
      </c>
      <c r="C66" s="354" t="s">
        <v>702</v>
      </c>
      <c r="D66" s="355"/>
      <c r="E66" s="356" t="s">
        <v>55</v>
      </c>
      <c r="F66" s="356">
        <v>4</v>
      </c>
      <c r="G66" s="416">
        <f>SUM(H66:L66)</f>
        <v>40</v>
      </c>
      <c r="H66" s="358">
        <v>20</v>
      </c>
      <c r="I66" s="359"/>
      <c r="J66" s="359"/>
      <c r="K66" s="359">
        <v>20</v>
      </c>
      <c r="L66" s="360"/>
      <c r="M66" s="362">
        <v>4</v>
      </c>
      <c r="N66" s="359"/>
      <c r="O66" s="360"/>
      <c r="P66" s="358"/>
      <c r="Q66" s="360"/>
      <c r="R66" s="358">
        <f>H66</f>
        <v>20</v>
      </c>
      <c r="S66" s="360">
        <v>20</v>
      </c>
      <c r="T66" s="333"/>
      <c r="U66" s="363" t="str">
        <f>C66</f>
        <v>Gospodarowanie mieniem publicznym LUB Ekonomia społeczna</v>
      </c>
      <c r="V66" s="364"/>
      <c r="W66" s="364"/>
      <c r="X66" s="364"/>
      <c r="Y66" s="364"/>
      <c r="Z66" s="364"/>
      <c r="AA66" s="364"/>
      <c r="AB66" s="364"/>
      <c r="AC66" s="364"/>
      <c r="AD66" s="364"/>
      <c r="AE66" s="364" t="s">
        <v>56</v>
      </c>
      <c r="AF66" s="364" t="s">
        <v>56</v>
      </c>
      <c r="AG66" s="364"/>
      <c r="AH66" s="364"/>
      <c r="AI66" s="364"/>
      <c r="AJ66" s="364"/>
      <c r="AK66" s="364"/>
      <c r="AL66" s="364"/>
      <c r="AM66" s="364"/>
      <c r="AN66" s="364" t="s">
        <v>56</v>
      </c>
      <c r="AO66" s="364"/>
      <c r="AP66" s="364"/>
      <c r="AQ66" s="364"/>
      <c r="AR66" s="364" t="s">
        <v>56</v>
      </c>
      <c r="AS66" s="364"/>
      <c r="AT66" s="364"/>
      <c r="AU66" s="364"/>
      <c r="AV66" s="364" t="s">
        <v>56</v>
      </c>
      <c r="AW66" s="364"/>
      <c r="AX66" s="364"/>
      <c r="AY66" s="364" t="s">
        <v>56</v>
      </c>
      <c r="AZ66" s="364"/>
      <c r="BA66" s="364"/>
      <c r="BB66" s="364"/>
      <c r="BC66" s="364" t="s">
        <v>56</v>
      </c>
      <c r="BD66" s="364"/>
      <c r="BE66" s="364"/>
      <c r="BF66" s="364"/>
      <c r="BG66" s="364"/>
      <c r="BH66" s="364" t="s">
        <v>56</v>
      </c>
      <c r="BI66" s="364"/>
    </row>
    <row r="67" spans="1:61" ht="26.25">
      <c r="A67" s="333"/>
      <c r="B67" s="353" t="s">
        <v>206</v>
      </c>
      <c r="C67" s="354" t="s">
        <v>45</v>
      </c>
      <c r="D67" s="355"/>
      <c r="E67" s="356" t="s">
        <v>21</v>
      </c>
      <c r="F67" s="356">
        <v>4</v>
      </c>
      <c r="G67" s="417">
        <f t="shared" ref="G67:G71" si="10">SUM(H67:L67)</f>
        <v>90</v>
      </c>
      <c r="H67" s="372"/>
      <c r="I67" s="370"/>
      <c r="J67" s="370"/>
      <c r="K67" s="370"/>
      <c r="L67" s="371">
        <v>90</v>
      </c>
      <c r="M67" s="418"/>
      <c r="N67" s="408">
        <v>4</v>
      </c>
      <c r="O67" s="409"/>
      <c r="P67" s="410"/>
      <c r="Q67" s="409"/>
      <c r="R67" s="410"/>
      <c r="S67" s="409">
        <f>SUM(I67:L67)</f>
        <v>90</v>
      </c>
      <c r="T67" s="333"/>
      <c r="U67" s="363" t="str">
        <f t="shared" ref="U67:U86" si="11">C67</f>
        <v>Praktyki zawodowe</v>
      </c>
      <c r="V67" s="364" t="s">
        <v>56</v>
      </c>
      <c r="W67" s="364"/>
      <c r="X67" s="364"/>
      <c r="Y67" s="364"/>
      <c r="Z67" s="364" t="s">
        <v>56</v>
      </c>
      <c r="AA67" s="364"/>
      <c r="AB67" s="364"/>
      <c r="AC67" s="364"/>
      <c r="AD67" s="364"/>
      <c r="AE67" s="364"/>
      <c r="AF67" s="364"/>
      <c r="AG67" s="364"/>
      <c r="AH67" s="364"/>
      <c r="AI67" s="364" t="s">
        <v>56</v>
      </c>
      <c r="AJ67" s="364" t="s">
        <v>56</v>
      </c>
      <c r="AK67" s="364"/>
      <c r="AL67" s="364"/>
      <c r="AM67" s="364"/>
      <c r="AN67" s="364"/>
      <c r="AO67" s="364"/>
      <c r="AP67" s="364"/>
      <c r="AQ67" s="364"/>
      <c r="AR67" s="364"/>
      <c r="AS67" s="364"/>
      <c r="AT67" s="364"/>
      <c r="AU67" s="364" t="s">
        <v>56</v>
      </c>
      <c r="AV67" s="364"/>
      <c r="AW67" s="364"/>
      <c r="AX67" s="364"/>
      <c r="AY67" s="364"/>
      <c r="AZ67" s="364"/>
      <c r="BA67" s="364" t="s">
        <v>56</v>
      </c>
      <c r="BB67" s="364"/>
      <c r="BC67" s="364"/>
      <c r="BD67" s="364"/>
      <c r="BE67" s="364"/>
      <c r="BF67" s="364"/>
      <c r="BG67" s="364" t="s">
        <v>56</v>
      </c>
      <c r="BH67" s="364"/>
      <c r="BI67" s="364" t="s">
        <v>56</v>
      </c>
    </row>
    <row r="68" spans="1:61" ht="26.25">
      <c r="A68" s="333"/>
      <c r="B68" s="353" t="s">
        <v>208</v>
      </c>
      <c r="C68" s="354" t="s">
        <v>41</v>
      </c>
      <c r="D68" s="355"/>
      <c r="E68" s="356" t="s">
        <v>21</v>
      </c>
      <c r="F68" s="356">
        <v>4</v>
      </c>
      <c r="G68" s="417">
        <f t="shared" si="10"/>
        <v>20</v>
      </c>
      <c r="H68" s="372"/>
      <c r="I68" s="370"/>
      <c r="J68" s="370">
        <v>20</v>
      </c>
      <c r="K68" s="370"/>
      <c r="L68" s="371"/>
      <c r="M68" s="418"/>
      <c r="N68" s="408">
        <v>11</v>
      </c>
      <c r="O68" s="409"/>
      <c r="P68" s="410"/>
      <c r="Q68" s="409"/>
      <c r="R68" s="410"/>
      <c r="S68" s="409">
        <f>SUM(I68:L68)</f>
        <v>20</v>
      </c>
      <c r="T68" s="333"/>
      <c r="U68" s="363" t="str">
        <f t="shared" si="11"/>
        <v>Seminarium licencjackie</v>
      </c>
      <c r="V68" s="364"/>
      <c r="W68" s="364"/>
      <c r="X68" s="364"/>
      <c r="Y68" s="364"/>
      <c r="Z68" s="364"/>
      <c r="AA68" s="364"/>
      <c r="AB68" s="364"/>
      <c r="AC68" s="364"/>
      <c r="AD68" s="364" t="s">
        <v>56</v>
      </c>
      <c r="AE68" s="364"/>
      <c r="AF68" s="364"/>
      <c r="AG68" s="364"/>
      <c r="AH68" s="364" t="s">
        <v>56</v>
      </c>
      <c r="AI68" s="364"/>
      <c r="AJ68" s="364"/>
      <c r="AK68" s="364"/>
      <c r="AL68" s="364"/>
      <c r="AM68" s="364"/>
      <c r="AN68" s="364" t="s">
        <v>56</v>
      </c>
      <c r="AO68" s="364" t="s">
        <v>56</v>
      </c>
      <c r="AP68" s="364"/>
      <c r="AQ68" s="364"/>
      <c r="AR68" s="364"/>
      <c r="AS68" s="364"/>
      <c r="AT68" s="364"/>
      <c r="AU68" s="364"/>
      <c r="AV68" s="364"/>
      <c r="AW68" s="364" t="s">
        <v>56</v>
      </c>
      <c r="AX68" s="364"/>
      <c r="AY68" s="364"/>
      <c r="AZ68" s="364" t="s">
        <v>56</v>
      </c>
      <c r="BA68" s="364"/>
      <c r="BB68" s="364"/>
      <c r="BC68" s="364"/>
      <c r="BD68" s="364"/>
      <c r="BE68" s="364" t="s">
        <v>56</v>
      </c>
      <c r="BF68" s="364"/>
      <c r="BG68" s="364"/>
      <c r="BH68" s="364"/>
      <c r="BI68" s="364" t="s">
        <v>56</v>
      </c>
    </row>
    <row r="69" spans="1:61" ht="52.5">
      <c r="A69" s="333"/>
      <c r="B69" s="353" t="s">
        <v>209</v>
      </c>
      <c r="C69" s="354" t="s">
        <v>703</v>
      </c>
      <c r="D69" s="355" t="s">
        <v>704</v>
      </c>
      <c r="E69" s="356" t="s">
        <v>55</v>
      </c>
      <c r="F69" s="356">
        <v>4</v>
      </c>
      <c r="G69" s="417">
        <f t="shared" si="10"/>
        <v>40</v>
      </c>
      <c r="H69" s="372">
        <v>20</v>
      </c>
      <c r="I69" s="370"/>
      <c r="J69" s="370"/>
      <c r="K69" s="370">
        <v>20</v>
      </c>
      <c r="L69" s="371"/>
      <c r="M69" s="418">
        <v>3</v>
      </c>
      <c r="N69" s="408"/>
      <c r="O69" s="409"/>
      <c r="P69" s="410"/>
      <c r="Q69" s="409"/>
      <c r="R69" s="410">
        <f>H69</f>
        <v>20</v>
      </c>
      <c r="S69" s="409">
        <v>20</v>
      </c>
      <c r="T69" s="333"/>
      <c r="U69" s="363" t="str">
        <f t="shared" si="11"/>
        <v>Konstytucjonalnoprawne podstawy bezpieczeństwa LUB Safety Culture i złożone systemy antropotechniczne</v>
      </c>
      <c r="V69" s="364"/>
      <c r="W69" s="364"/>
      <c r="X69" s="364"/>
      <c r="Y69" s="364"/>
      <c r="Z69" s="364"/>
      <c r="AA69" s="364"/>
      <c r="AB69" s="364"/>
      <c r="AC69" s="364"/>
      <c r="AD69" s="364"/>
      <c r="AE69" s="364"/>
      <c r="AF69" s="364"/>
      <c r="AG69" s="364" t="s">
        <v>56</v>
      </c>
      <c r="AH69" s="364" t="s">
        <v>56</v>
      </c>
      <c r="AI69" s="364"/>
      <c r="AJ69" s="364"/>
      <c r="AK69" s="364"/>
      <c r="AL69" s="364"/>
      <c r="AM69" s="364"/>
      <c r="AN69" s="364"/>
      <c r="AO69" s="364"/>
      <c r="AP69" s="364" t="s">
        <v>56</v>
      </c>
      <c r="AQ69" s="364"/>
      <c r="AR69" s="364"/>
      <c r="AS69" s="364"/>
      <c r="AT69" s="364" t="s">
        <v>56</v>
      </c>
      <c r="AU69" s="364"/>
      <c r="AV69" s="364"/>
      <c r="AW69" s="364"/>
      <c r="AX69" s="364" t="s">
        <v>56</v>
      </c>
      <c r="AY69" s="364"/>
      <c r="AZ69" s="364"/>
      <c r="BA69" s="364"/>
      <c r="BB69" s="364" t="s">
        <v>56</v>
      </c>
      <c r="BC69" s="364" t="s">
        <v>56</v>
      </c>
      <c r="BD69" s="364"/>
      <c r="BE69" s="364"/>
      <c r="BF69" s="364" t="s">
        <v>56</v>
      </c>
      <c r="BG69" s="364"/>
      <c r="BH69" s="364" t="s">
        <v>56</v>
      </c>
      <c r="BI69" s="364" t="s">
        <v>56</v>
      </c>
    </row>
    <row r="70" spans="1:61" ht="26.25">
      <c r="A70" s="396"/>
      <c r="B70" s="353" t="s">
        <v>210</v>
      </c>
      <c r="C70" s="397" t="s">
        <v>89</v>
      </c>
      <c r="D70" s="398"/>
      <c r="E70" s="399" t="s">
        <v>21</v>
      </c>
      <c r="F70" s="399" t="s">
        <v>693</v>
      </c>
      <c r="G70" s="419">
        <f t="shared" si="10"/>
        <v>30</v>
      </c>
      <c r="H70" s="404"/>
      <c r="I70" s="420"/>
      <c r="J70" s="420"/>
      <c r="K70" s="420">
        <v>30</v>
      </c>
      <c r="L70" s="405"/>
      <c r="M70" s="421">
        <v>2</v>
      </c>
      <c r="N70" s="401"/>
      <c r="O70" s="402"/>
      <c r="P70" s="400"/>
      <c r="Q70" s="402"/>
      <c r="R70" s="400"/>
      <c r="S70" s="402">
        <v>30</v>
      </c>
      <c r="T70" s="396"/>
      <c r="U70" s="422" t="str">
        <f t="shared" si="11"/>
        <v>Lektorat z nowożytnego języka obcego</v>
      </c>
      <c r="V70" s="423" t="s">
        <v>56</v>
      </c>
      <c r="W70" s="423"/>
      <c r="X70" s="423"/>
      <c r="Y70" s="423"/>
      <c r="Z70" s="423"/>
      <c r="AA70" s="423" t="s">
        <v>56</v>
      </c>
      <c r="AB70" s="423"/>
      <c r="AC70" s="423"/>
      <c r="AD70" s="423"/>
      <c r="AE70" s="423"/>
      <c r="AF70" s="423"/>
      <c r="AG70" s="423"/>
      <c r="AH70" s="423"/>
      <c r="AI70" s="423"/>
      <c r="AJ70" s="423" t="s">
        <v>56</v>
      </c>
      <c r="AK70" s="423"/>
      <c r="AL70" s="423"/>
      <c r="AM70" s="423"/>
      <c r="AN70" s="423"/>
      <c r="AO70" s="423"/>
      <c r="AP70" s="423"/>
      <c r="AQ70" s="423"/>
      <c r="AR70" s="423"/>
      <c r="AS70" s="423" t="s">
        <v>56</v>
      </c>
      <c r="AT70" s="423"/>
      <c r="AU70" s="423"/>
      <c r="AV70" s="423"/>
      <c r="AW70" s="423"/>
      <c r="AX70" s="423" t="s">
        <v>56</v>
      </c>
      <c r="AY70" s="423"/>
      <c r="AZ70" s="423" t="s">
        <v>56</v>
      </c>
      <c r="BA70" s="423"/>
      <c r="BB70" s="423"/>
      <c r="BC70" s="423"/>
      <c r="BD70" s="423"/>
      <c r="BE70" s="423"/>
      <c r="BF70" s="423" t="s">
        <v>56</v>
      </c>
      <c r="BG70" s="423"/>
      <c r="BH70" s="423"/>
      <c r="BI70" s="423" t="s">
        <v>56</v>
      </c>
    </row>
    <row r="71" spans="1:61" ht="26.25">
      <c r="A71" s="425"/>
      <c r="B71" s="353"/>
      <c r="C71" s="426" t="s">
        <v>705</v>
      </c>
      <c r="D71" s="427"/>
      <c r="E71" s="428" t="s">
        <v>21</v>
      </c>
      <c r="F71" s="428">
        <v>4</v>
      </c>
      <c r="G71" s="429">
        <f t="shared" si="10"/>
        <v>40</v>
      </c>
      <c r="H71" s="430"/>
      <c r="I71" s="431"/>
      <c r="J71" s="431"/>
      <c r="K71" s="431">
        <v>40</v>
      </c>
      <c r="L71" s="432"/>
      <c r="M71" s="433"/>
      <c r="N71" s="434">
        <v>6</v>
      </c>
      <c r="O71" s="435"/>
      <c r="P71" s="436"/>
      <c r="Q71" s="435"/>
      <c r="R71" s="436"/>
      <c r="S71" s="435">
        <v>40</v>
      </c>
      <c r="T71" s="425"/>
      <c r="U71" s="351" t="str">
        <f t="shared" si="11"/>
        <v>Specjalność (do wyboru 1 z 4)</v>
      </c>
      <c r="V71" s="437"/>
      <c r="W71" s="437"/>
      <c r="X71" s="437"/>
      <c r="Y71" s="437"/>
      <c r="Z71" s="437"/>
      <c r="AA71" s="437"/>
      <c r="AB71" s="437"/>
      <c r="AC71" s="437"/>
      <c r="AD71" s="437"/>
      <c r="AE71" s="437"/>
      <c r="AF71" s="437"/>
      <c r="AG71" s="437"/>
      <c r="AH71" s="437"/>
      <c r="AI71" s="437"/>
      <c r="AJ71" s="437"/>
      <c r="AK71" s="437"/>
      <c r="AL71" s="437"/>
      <c r="AM71" s="437"/>
      <c r="AN71" s="437"/>
      <c r="AO71" s="437"/>
      <c r="AP71" s="437"/>
      <c r="AQ71" s="437"/>
      <c r="AR71" s="437"/>
      <c r="AS71" s="437"/>
      <c r="AT71" s="437"/>
      <c r="AU71" s="437"/>
      <c r="AV71" s="437"/>
      <c r="AW71" s="437"/>
      <c r="AX71" s="437"/>
      <c r="AY71" s="437"/>
      <c r="AZ71" s="437"/>
      <c r="BA71" s="437"/>
      <c r="BB71" s="437"/>
      <c r="BC71" s="437"/>
      <c r="BD71" s="437"/>
      <c r="BE71" s="437"/>
      <c r="BF71" s="437"/>
      <c r="BG71" s="437"/>
      <c r="BH71" s="437"/>
      <c r="BI71" s="437"/>
    </row>
    <row r="72" spans="1:61" ht="52.5">
      <c r="A72" s="425"/>
      <c r="B72" s="353" t="s">
        <v>516</v>
      </c>
      <c r="C72" s="426" t="s">
        <v>706</v>
      </c>
      <c r="D72" s="427"/>
      <c r="E72" s="428"/>
      <c r="F72" s="428"/>
      <c r="G72" s="429"/>
      <c r="H72" s="430"/>
      <c r="I72" s="431"/>
      <c r="J72" s="431"/>
      <c r="K72" s="431"/>
      <c r="L72" s="432"/>
      <c r="M72" s="433"/>
      <c r="N72" s="434"/>
      <c r="O72" s="435"/>
      <c r="P72" s="436"/>
      <c r="Q72" s="435"/>
      <c r="R72" s="436"/>
      <c r="S72" s="435"/>
      <c r="T72" s="425"/>
      <c r="U72" s="351" t="str">
        <f t="shared" si="11"/>
        <v>Specjalność: Bezpieczeństwo w dyspozycyjnych systemach  militarnych</v>
      </c>
      <c r="V72" s="437"/>
      <c r="W72" s="437"/>
      <c r="X72" s="437"/>
      <c r="Y72" s="437"/>
      <c r="Z72" s="437"/>
      <c r="AA72" s="437"/>
      <c r="AB72" s="437"/>
      <c r="AC72" s="437"/>
      <c r="AD72" s="437"/>
      <c r="AE72" s="437"/>
      <c r="AF72" s="437"/>
      <c r="AG72" s="437"/>
      <c r="AH72" s="437"/>
      <c r="AI72" s="437"/>
      <c r="AJ72" s="437"/>
      <c r="AK72" s="437"/>
      <c r="AL72" s="437"/>
      <c r="AM72" s="437"/>
      <c r="AN72" s="437"/>
      <c r="AO72" s="437"/>
      <c r="AP72" s="437"/>
      <c r="AQ72" s="437"/>
      <c r="AR72" s="437"/>
      <c r="AS72" s="437"/>
      <c r="AT72" s="437"/>
      <c r="AU72" s="437"/>
      <c r="AV72" s="437"/>
      <c r="AW72" s="437"/>
      <c r="AX72" s="437"/>
      <c r="AY72" s="437"/>
      <c r="AZ72" s="437"/>
      <c r="BA72" s="437"/>
      <c r="BB72" s="437"/>
      <c r="BC72" s="437"/>
      <c r="BD72" s="437"/>
      <c r="BE72" s="437"/>
      <c r="BF72" s="437"/>
      <c r="BG72" s="437"/>
      <c r="BH72" s="437"/>
      <c r="BI72" s="437"/>
    </row>
    <row r="73" spans="1:61" ht="26.25">
      <c r="A73" s="333"/>
      <c r="B73" s="353" t="s">
        <v>353</v>
      </c>
      <c r="C73" s="354" t="s">
        <v>335</v>
      </c>
      <c r="D73" s="355"/>
      <c r="E73" s="356" t="s">
        <v>21</v>
      </c>
      <c r="F73" s="356">
        <v>4</v>
      </c>
      <c r="G73" s="417">
        <f>SUM(H73:L73)</f>
        <v>20</v>
      </c>
      <c r="H73" s="372"/>
      <c r="I73" s="370"/>
      <c r="J73" s="370"/>
      <c r="K73" s="370">
        <v>20</v>
      </c>
      <c r="L73" s="371"/>
      <c r="M73" s="418"/>
      <c r="N73" s="408">
        <v>3</v>
      </c>
      <c r="O73" s="409"/>
      <c r="P73" s="410"/>
      <c r="Q73" s="409"/>
      <c r="R73" s="410"/>
      <c r="S73" s="409">
        <v>20</v>
      </c>
      <c r="T73" s="333"/>
      <c r="U73" s="363" t="str">
        <f t="shared" si="11"/>
        <v>Międzynarodowe stosunki wojskowe</v>
      </c>
      <c r="V73" s="364"/>
      <c r="W73" s="364" t="s">
        <v>56</v>
      </c>
      <c r="X73" s="364"/>
      <c r="Y73" s="364"/>
      <c r="Z73" s="364"/>
      <c r="AA73" s="364" t="s">
        <v>56</v>
      </c>
      <c r="AB73" s="364"/>
      <c r="AC73" s="364"/>
      <c r="AD73" s="364"/>
      <c r="AE73" s="364"/>
      <c r="AF73" s="364"/>
      <c r="AG73" s="364"/>
      <c r="AH73" s="364"/>
      <c r="AI73" s="364"/>
      <c r="AJ73" s="364"/>
      <c r="AK73" s="364"/>
      <c r="AL73" s="364"/>
      <c r="AM73" s="364"/>
      <c r="AN73" s="364"/>
      <c r="AO73" s="364" t="s">
        <v>56</v>
      </c>
      <c r="AP73" s="364"/>
      <c r="AQ73" s="364"/>
      <c r="AR73" s="364"/>
      <c r="AS73" s="364"/>
      <c r="AT73" s="364"/>
      <c r="AU73" s="364"/>
      <c r="AV73" s="364"/>
      <c r="AW73" s="364"/>
      <c r="AX73" s="364"/>
      <c r="AY73" s="364" t="s">
        <v>56</v>
      </c>
      <c r="AZ73" s="364"/>
      <c r="BA73" s="364"/>
      <c r="BB73" s="364"/>
      <c r="BC73" s="364"/>
      <c r="BD73" s="364"/>
      <c r="BE73" s="364"/>
      <c r="BF73" s="364" t="s">
        <v>56</v>
      </c>
      <c r="BG73" s="364"/>
      <c r="BH73" s="364"/>
      <c r="BI73" s="364" t="s">
        <v>56</v>
      </c>
    </row>
    <row r="74" spans="1:61" ht="26.25">
      <c r="A74" s="333"/>
      <c r="B74" s="353" t="s">
        <v>417</v>
      </c>
      <c r="C74" s="354" t="s">
        <v>644</v>
      </c>
      <c r="D74" s="355"/>
      <c r="E74" s="356" t="s">
        <v>21</v>
      </c>
      <c r="F74" s="356">
        <v>4</v>
      </c>
      <c r="G74" s="417">
        <f>SUM(H74:L74)</f>
        <v>20</v>
      </c>
      <c r="H74" s="372"/>
      <c r="I74" s="370"/>
      <c r="J74" s="370"/>
      <c r="K74" s="370">
        <v>20</v>
      </c>
      <c r="L74" s="371"/>
      <c r="M74" s="418"/>
      <c r="N74" s="408">
        <v>3</v>
      </c>
      <c r="O74" s="409"/>
      <c r="P74" s="410"/>
      <c r="Q74" s="409"/>
      <c r="R74" s="410"/>
      <c r="S74" s="409">
        <v>20</v>
      </c>
      <c r="T74" s="333"/>
      <c r="U74" s="363" t="str">
        <f t="shared" si="11"/>
        <v>Anatomia propagandy</v>
      </c>
      <c r="V74" s="364"/>
      <c r="W74" s="364" t="s">
        <v>56</v>
      </c>
      <c r="X74" s="364" t="s">
        <v>56</v>
      </c>
      <c r="Y74" s="364"/>
      <c r="Z74" s="364"/>
      <c r="AA74" s="364"/>
      <c r="AB74" s="364"/>
      <c r="AC74" s="364"/>
      <c r="AD74" s="364"/>
      <c r="AE74" s="364"/>
      <c r="AF74" s="364"/>
      <c r="AG74" s="364" t="s">
        <v>56</v>
      </c>
      <c r="AH74" s="364" t="s">
        <v>56</v>
      </c>
      <c r="AI74" s="364"/>
      <c r="AJ74" s="364"/>
      <c r="AK74" s="364"/>
      <c r="AL74" s="364" t="s">
        <v>56</v>
      </c>
      <c r="AM74" s="364" t="s">
        <v>56</v>
      </c>
      <c r="AN74" s="364"/>
      <c r="AO74" s="364"/>
      <c r="AP74" s="364"/>
      <c r="AQ74" s="364"/>
      <c r="AR74" s="364"/>
      <c r="AS74" s="364"/>
      <c r="AT74" s="364"/>
      <c r="AU74" s="364"/>
      <c r="AV74" s="364"/>
      <c r="AW74" s="364" t="s">
        <v>56</v>
      </c>
      <c r="AX74" s="364"/>
      <c r="AY74" s="364"/>
      <c r="AZ74" s="364"/>
      <c r="BA74" s="364"/>
      <c r="BB74" s="364" t="s">
        <v>56</v>
      </c>
      <c r="BC74" s="364"/>
      <c r="BD74" s="364"/>
      <c r="BE74" s="364"/>
      <c r="BF74" s="364" t="s">
        <v>56</v>
      </c>
      <c r="BG74" s="364"/>
      <c r="BH74" s="364"/>
      <c r="BI74" s="364" t="s">
        <v>56</v>
      </c>
    </row>
    <row r="75" spans="1:61" ht="52.5">
      <c r="A75" s="425"/>
      <c r="B75" s="353" t="s">
        <v>523</v>
      </c>
      <c r="C75" s="426" t="s">
        <v>707</v>
      </c>
      <c r="D75" s="427"/>
      <c r="E75" s="428"/>
      <c r="F75" s="428"/>
      <c r="G75" s="429"/>
      <c r="H75" s="430"/>
      <c r="I75" s="431"/>
      <c r="J75" s="431"/>
      <c r="K75" s="431"/>
      <c r="L75" s="432"/>
      <c r="M75" s="433"/>
      <c r="N75" s="434"/>
      <c r="O75" s="435"/>
      <c r="P75" s="436"/>
      <c r="Q75" s="435"/>
      <c r="R75" s="436"/>
      <c r="S75" s="435"/>
      <c r="T75" s="425"/>
      <c r="U75" s="351" t="str">
        <f t="shared" si="11"/>
        <v>Specjalność: Bezpieczeństwo w dyspozycyjnych systemach  paramilitarnych</v>
      </c>
      <c r="V75" s="437"/>
      <c r="W75" s="437"/>
      <c r="X75" s="437"/>
      <c r="Y75" s="437"/>
      <c r="Z75" s="437"/>
      <c r="AA75" s="437"/>
      <c r="AB75" s="437"/>
      <c r="AC75" s="437"/>
      <c r="AD75" s="437"/>
      <c r="AE75" s="437"/>
      <c r="AF75" s="437"/>
      <c r="AG75" s="437"/>
      <c r="AH75" s="437"/>
      <c r="AI75" s="437"/>
      <c r="AJ75" s="437"/>
      <c r="AK75" s="437"/>
      <c r="AL75" s="437"/>
      <c r="AM75" s="437"/>
      <c r="AN75" s="437"/>
      <c r="AO75" s="437"/>
      <c r="AP75" s="437"/>
      <c r="AQ75" s="437"/>
      <c r="AR75" s="437"/>
      <c r="AS75" s="437"/>
      <c r="AT75" s="437"/>
      <c r="AU75" s="437"/>
      <c r="AV75" s="437"/>
      <c r="AW75" s="437"/>
      <c r="AX75" s="437"/>
      <c r="AY75" s="437"/>
      <c r="AZ75" s="437"/>
      <c r="BA75" s="437"/>
      <c r="BB75" s="437"/>
      <c r="BC75" s="437"/>
      <c r="BD75" s="437"/>
      <c r="BE75" s="437"/>
      <c r="BF75" s="437"/>
      <c r="BG75" s="437"/>
      <c r="BH75" s="437"/>
      <c r="BI75" s="437"/>
    </row>
    <row r="76" spans="1:61" ht="26.25">
      <c r="A76" s="333"/>
      <c r="B76" s="353" t="s">
        <v>353</v>
      </c>
      <c r="C76" s="354" t="s">
        <v>708</v>
      </c>
      <c r="D76" s="355"/>
      <c r="E76" s="356" t="s">
        <v>21</v>
      </c>
      <c r="F76" s="356">
        <v>4</v>
      </c>
      <c r="G76" s="417">
        <f>SUM(H76:L76)</f>
        <v>20</v>
      </c>
      <c r="H76" s="372"/>
      <c r="I76" s="370"/>
      <c r="J76" s="370"/>
      <c r="K76" s="370">
        <v>20</v>
      </c>
      <c r="L76" s="371"/>
      <c r="M76" s="418"/>
      <c r="N76" s="408">
        <v>3</v>
      </c>
      <c r="O76" s="409"/>
      <c r="P76" s="410"/>
      <c r="Q76" s="409"/>
      <c r="R76" s="410"/>
      <c r="S76" s="409">
        <v>20</v>
      </c>
      <c r="T76" s="333"/>
      <c r="U76" s="363" t="str">
        <f t="shared" si="11"/>
        <v xml:space="preserve">Przestępczość zorganizowana </v>
      </c>
      <c r="V76" s="364"/>
      <c r="W76" s="364" t="s">
        <v>56</v>
      </c>
      <c r="X76" s="364"/>
      <c r="Y76" s="364"/>
      <c r="Z76" s="364"/>
      <c r="AA76" s="364" t="s">
        <v>56</v>
      </c>
      <c r="AB76" s="364"/>
      <c r="AC76" s="364"/>
      <c r="AD76" s="364"/>
      <c r="AE76" s="364"/>
      <c r="AF76" s="364"/>
      <c r="AG76" s="364"/>
      <c r="AH76" s="364"/>
      <c r="AI76" s="364"/>
      <c r="AJ76" s="364"/>
      <c r="AK76" s="364"/>
      <c r="AL76" s="364"/>
      <c r="AM76" s="364"/>
      <c r="AN76" s="364"/>
      <c r="AO76" s="364" t="s">
        <v>56</v>
      </c>
      <c r="AP76" s="364"/>
      <c r="AQ76" s="364"/>
      <c r="AR76" s="364"/>
      <c r="AS76" s="364"/>
      <c r="AT76" s="364" t="s">
        <v>56</v>
      </c>
      <c r="AU76" s="364"/>
      <c r="AV76" s="364"/>
      <c r="AW76" s="364"/>
      <c r="AX76" s="364"/>
      <c r="AY76" s="364" t="s">
        <v>56</v>
      </c>
      <c r="AZ76" s="364"/>
      <c r="BA76" s="364"/>
      <c r="BB76" s="364"/>
      <c r="BC76" s="364"/>
      <c r="BD76" s="364"/>
      <c r="BE76" s="364"/>
      <c r="BF76" s="364" t="s">
        <v>56</v>
      </c>
      <c r="BG76" s="364"/>
      <c r="BH76" s="364"/>
      <c r="BI76" s="364" t="s">
        <v>56</v>
      </c>
    </row>
    <row r="77" spans="1:61" ht="26.25">
      <c r="A77" s="333"/>
      <c r="B77" s="353" t="s">
        <v>417</v>
      </c>
      <c r="C77" s="354" t="s">
        <v>709</v>
      </c>
      <c r="D77" s="355"/>
      <c r="E77" s="356" t="s">
        <v>21</v>
      </c>
      <c r="F77" s="356">
        <v>4</v>
      </c>
      <c r="G77" s="417">
        <f>SUM(H77:L77)</f>
        <v>20</v>
      </c>
      <c r="H77" s="372"/>
      <c r="I77" s="370"/>
      <c r="J77" s="370"/>
      <c r="K77" s="370">
        <v>20</v>
      </c>
      <c r="L77" s="371"/>
      <c r="M77" s="418"/>
      <c r="N77" s="408">
        <v>3</v>
      </c>
      <c r="O77" s="409"/>
      <c r="P77" s="410"/>
      <c r="Q77" s="409"/>
      <c r="R77" s="410"/>
      <c r="S77" s="409">
        <v>20</v>
      </c>
      <c r="T77" s="333"/>
      <c r="U77" s="363" t="str">
        <f t="shared" si="11"/>
        <v>Metody i techniki oceny ryzyka i zagrożeń paramilitarnych</v>
      </c>
      <c r="V77" s="364"/>
      <c r="W77" s="364" t="s">
        <v>56</v>
      </c>
      <c r="X77" s="364" t="s">
        <v>56</v>
      </c>
      <c r="Y77" s="364"/>
      <c r="Z77" s="364"/>
      <c r="AA77" s="364"/>
      <c r="AB77" s="364"/>
      <c r="AC77" s="364"/>
      <c r="AD77" s="364"/>
      <c r="AE77" s="364"/>
      <c r="AF77" s="364"/>
      <c r="AG77" s="364" t="s">
        <v>56</v>
      </c>
      <c r="AH77" s="364" t="s">
        <v>56</v>
      </c>
      <c r="AI77" s="364"/>
      <c r="AJ77" s="364"/>
      <c r="AK77" s="364"/>
      <c r="AL77" s="364" t="s">
        <v>56</v>
      </c>
      <c r="AM77" s="364" t="s">
        <v>56</v>
      </c>
      <c r="AN77" s="364"/>
      <c r="AO77" s="364"/>
      <c r="AP77" s="364"/>
      <c r="AQ77" s="364"/>
      <c r="AR77" s="364"/>
      <c r="AS77" s="364"/>
      <c r="AT77" s="364"/>
      <c r="AU77" s="364"/>
      <c r="AV77" s="364"/>
      <c r="AW77" s="364" t="s">
        <v>56</v>
      </c>
      <c r="AX77" s="364"/>
      <c r="AY77" s="364"/>
      <c r="AZ77" s="364"/>
      <c r="BA77" s="364"/>
      <c r="BB77" s="364" t="s">
        <v>56</v>
      </c>
      <c r="BC77" s="364"/>
      <c r="BD77" s="364"/>
      <c r="BE77" s="364"/>
      <c r="BF77" s="364" t="s">
        <v>56</v>
      </c>
      <c r="BG77" s="364"/>
      <c r="BH77" s="364"/>
      <c r="BI77" s="364" t="s">
        <v>56</v>
      </c>
    </row>
    <row r="78" spans="1:61" ht="52.5" hidden="1">
      <c r="A78" s="333"/>
      <c r="B78" s="353" t="s">
        <v>529</v>
      </c>
      <c r="C78" s="426" t="s">
        <v>710</v>
      </c>
      <c r="D78" s="355"/>
      <c r="E78" s="428"/>
      <c r="F78" s="428"/>
      <c r="G78" s="429"/>
      <c r="H78" s="430"/>
      <c r="I78" s="431"/>
      <c r="J78" s="431"/>
      <c r="K78" s="431"/>
      <c r="L78" s="432"/>
      <c r="M78" s="433"/>
      <c r="N78" s="434"/>
      <c r="O78" s="435"/>
      <c r="P78" s="436"/>
      <c r="Q78" s="435"/>
      <c r="R78" s="436"/>
      <c r="S78" s="435"/>
      <c r="T78" s="333"/>
      <c r="U78" s="351" t="str">
        <f>C78</f>
        <v xml:space="preserve">Specjalność: Bezpieczeństwo w dyspozycyjnych systemach   cywilnych </v>
      </c>
      <c r="V78" s="364"/>
      <c r="W78" s="364"/>
      <c r="X78" s="364"/>
      <c r="Y78" s="364"/>
      <c r="Z78" s="364"/>
      <c r="AA78" s="364"/>
      <c r="AB78" s="364"/>
      <c r="AC78" s="364"/>
      <c r="AD78" s="364"/>
      <c r="AE78" s="364"/>
      <c r="AF78" s="364"/>
      <c r="AG78" s="364"/>
      <c r="AH78" s="364"/>
      <c r="AI78" s="364"/>
      <c r="AJ78" s="364"/>
      <c r="AK78" s="364"/>
      <c r="AL78" s="364"/>
      <c r="AM78" s="364"/>
      <c r="AN78" s="364"/>
      <c r="AO78" s="364"/>
      <c r="AP78" s="364"/>
      <c r="AQ78" s="364"/>
      <c r="AR78" s="364"/>
      <c r="AS78" s="364"/>
      <c r="AT78" s="364"/>
      <c r="AU78" s="364"/>
      <c r="AV78" s="364"/>
      <c r="AW78" s="364"/>
      <c r="AX78" s="364"/>
      <c r="AY78" s="364"/>
      <c r="AZ78" s="364"/>
      <c r="BA78" s="364"/>
      <c r="BB78" s="364"/>
      <c r="BC78" s="364"/>
      <c r="BD78" s="364"/>
      <c r="BE78" s="364"/>
      <c r="BF78" s="364"/>
      <c r="BG78" s="364"/>
      <c r="BH78" s="364"/>
      <c r="BI78" s="364"/>
    </row>
    <row r="79" spans="1:61" ht="26.25" hidden="1">
      <c r="A79" s="344"/>
      <c r="B79" s="353" t="s">
        <v>353</v>
      </c>
      <c r="C79" s="438" t="s">
        <v>711</v>
      </c>
      <c r="D79" s="439"/>
      <c r="E79" s="356" t="s">
        <v>21</v>
      </c>
      <c r="F79" s="356">
        <v>4</v>
      </c>
      <c r="G79" s="417">
        <f>SUM(H79:L79)</f>
        <v>20</v>
      </c>
      <c r="H79" s="372"/>
      <c r="I79" s="370"/>
      <c r="J79" s="370"/>
      <c r="K79" s="370">
        <v>20</v>
      </c>
      <c r="L79" s="371"/>
      <c r="M79" s="418"/>
      <c r="N79" s="408">
        <v>3</v>
      </c>
      <c r="O79" s="409"/>
      <c r="P79" s="410"/>
      <c r="Q79" s="409"/>
      <c r="R79" s="410"/>
      <c r="S79" s="409">
        <v>20</v>
      </c>
      <c r="T79" s="344"/>
      <c r="U79" s="363" t="str">
        <f t="shared" si="11"/>
        <v>Służba cywilna w Polsce</v>
      </c>
      <c r="V79" s="440"/>
      <c r="W79" s="440" t="s">
        <v>56</v>
      </c>
      <c r="X79" s="440"/>
      <c r="Y79" s="440"/>
      <c r="Z79" s="440"/>
      <c r="AA79" s="440" t="s">
        <v>56</v>
      </c>
      <c r="AB79" s="440"/>
      <c r="AC79" s="440"/>
      <c r="AD79" s="440"/>
      <c r="AE79" s="440"/>
      <c r="AF79" s="440"/>
      <c r="AG79" s="440"/>
      <c r="AH79" s="440"/>
      <c r="AI79" s="440"/>
      <c r="AJ79" s="440"/>
      <c r="AK79" s="440"/>
      <c r="AL79" s="440"/>
      <c r="AM79" s="440"/>
      <c r="AN79" s="440"/>
      <c r="AO79" s="440" t="s">
        <v>56</v>
      </c>
      <c r="AP79" s="440"/>
      <c r="AQ79" s="440"/>
      <c r="AR79" s="440"/>
      <c r="AS79" s="440"/>
      <c r="AT79" s="440" t="s">
        <v>56</v>
      </c>
      <c r="AU79" s="440"/>
      <c r="AV79" s="440"/>
      <c r="AW79" s="440"/>
      <c r="AX79" s="440"/>
      <c r="AY79" s="440" t="s">
        <v>56</v>
      </c>
      <c r="AZ79" s="440"/>
      <c r="BA79" s="440"/>
      <c r="BB79" s="440"/>
      <c r="BC79" s="440"/>
      <c r="BD79" s="440"/>
      <c r="BE79" s="440"/>
      <c r="BF79" s="440" t="s">
        <v>56</v>
      </c>
      <c r="BG79" s="440"/>
      <c r="BH79" s="440"/>
      <c r="BI79" s="440" t="s">
        <v>56</v>
      </c>
    </row>
    <row r="80" spans="1:61" ht="26.25" hidden="1">
      <c r="A80" s="344"/>
      <c r="B80" s="353" t="s">
        <v>417</v>
      </c>
      <c r="C80" s="438" t="s">
        <v>712</v>
      </c>
      <c r="D80" s="439"/>
      <c r="E80" s="356" t="s">
        <v>21</v>
      </c>
      <c r="F80" s="356">
        <v>4</v>
      </c>
      <c r="G80" s="417">
        <f>SUM(H80:L80)</f>
        <v>20</v>
      </c>
      <c r="H80" s="372"/>
      <c r="I80" s="370"/>
      <c r="J80" s="370"/>
      <c r="K80" s="370">
        <v>20</v>
      </c>
      <c r="L80" s="371"/>
      <c r="M80" s="418"/>
      <c r="N80" s="408">
        <v>3</v>
      </c>
      <c r="O80" s="409"/>
      <c r="P80" s="410"/>
      <c r="Q80" s="409"/>
      <c r="R80" s="410"/>
      <c r="S80" s="409">
        <v>20</v>
      </c>
      <c r="T80" s="344"/>
      <c r="U80" s="363" t="str">
        <f t="shared" si="11"/>
        <v>Bezpieczeństwo informacji</v>
      </c>
      <c r="V80" s="440"/>
      <c r="W80" s="440" t="s">
        <v>56</v>
      </c>
      <c r="X80" s="440" t="s">
        <v>56</v>
      </c>
      <c r="Y80" s="440"/>
      <c r="Z80" s="440"/>
      <c r="AA80" s="440"/>
      <c r="AB80" s="440"/>
      <c r="AC80" s="440"/>
      <c r="AD80" s="440"/>
      <c r="AE80" s="440"/>
      <c r="AF80" s="440"/>
      <c r="AG80" s="440" t="s">
        <v>56</v>
      </c>
      <c r="AH80" s="440" t="s">
        <v>56</v>
      </c>
      <c r="AI80" s="440"/>
      <c r="AJ80" s="440"/>
      <c r="AK80" s="440"/>
      <c r="AL80" s="440" t="s">
        <v>56</v>
      </c>
      <c r="AM80" s="440" t="s">
        <v>56</v>
      </c>
      <c r="AN80" s="440"/>
      <c r="AO80" s="440"/>
      <c r="AP80" s="440"/>
      <c r="AQ80" s="440"/>
      <c r="AR80" s="440"/>
      <c r="AS80" s="440"/>
      <c r="AT80" s="440"/>
      <c r="AU80" s="440"/>
      <c r="AV80" s="440"/>
      <c r="AW80" s="440" t="s">
        <v>56</v>
      </c>
      <c r="AX80" s="440"/>
      <c r="AY80" s="440"/>
      <c r="AZ80" s="440"/>
      <c r="BA80" s="440"/>
      <c r="BB80" s="440" t="s">
        <v>56</v>
      </c>
      <c r="BC80" s="440"/>
      <c r="BD80" s="440"/>
      <c r="BE80" s="440"/>
      <c r="BF80" s="440" t="s">
        <v>56</v>
      </c>
      <c r="BG80" s="440"/>
      <c r="BH80" s="440"/>
      <c r="BI80" s="440" t="s">
        <v>56</v>
      </c>
    </row>
    <row r="81" spans="1:61" ht="26.25">
      <c r="A81" s="425"/>
      <c r="B81" s="353" t="s">
        <v>529</v>
      </c>
      <c r="C81" s="426" t="s">
        <v>713</v>
      </c>
      <c r="D81" s="427"/>
      <c r="E81" s="428"/>
      <c r="F81" s="428"/>
      <c r="G81" s="429"/>
      <c r="H81" s="430"/>
      <c r="I81" s="431"/>
      <c r="J81" s="431"/>
      <c r="K81" s="431"/>
      <c r="L81" s="432"/>
      <c r="M81" s="433"/>
      <c r="N81" s="434"/>
      <c r="O81" s="435"/>
      <c r="P81" s="436"/>
      <c r="Q81" s="435"/>
      <c r="R81" s="436"/>
      <c r="S81" s="435"/>
      <c r="T81" s="425"/>
      <c r="U81" s="351" t="str">
        <f t="shared" si="11"/>
        <v>Specjalność: Bezpieczeństwo w systemach logistycznych</v>
      </c>
      <c r="V81" s="437"/>
      <c r="W81" s="437"/>
      <c r="X81" s="437"/>
      <c r="Y81" s="437"/>
      <c r="Z81" s="437"/>
      <c r="AA81" s="437"/>
      <c r="AB81" s="437"/>
      <c r="AC81" s="437"/>
      <c r="AD81" s="437"/>
      <c r="AE81" s="437"/>
      <c r="AF81" s="437"/>
      <c r="AG81" s="437"/>
      <c r="AH81" s="437"/>
      <c r="AI81" s="437"/>
      <c r="AJ81" s="437"/>
      <c r="AK81" s="437"/>
      <c r="AL81" s="437"/>
      <c r="AM81" s="437"/>
      <c r="AN81" s="437"/>
      <c r="AO81" s="437"/>
      <c r="AP81" s="437"/>
      <c r="AQ81" s="437"/>
      <c r="AR81" s="437"/>
      <c r="AS81" s="437"/>
      <c r="AT81" s="437"/>
      <c r="AU81" s="437"/>
      <c r="AV81" s="437"/>
      <c r="AW81" s="437"/>
      <c r="AX81" s="437"/>
      <c r="AY81" s="437"/>
      <c r="AZ81" s="437"/>
      <c r="BA81" s="437"/>
      <c r="BB81" s="437"/>
      <c r="BC81" s="437"/>
      <c r="BD81" s="437"/>
      <c r="BE81" s="437"/>
      <c r="BF81" s="437"/>
      <c r="BG81" s="437"/>
      <c r="BH81" s="437"/>
      <c r="BI81" s="437"/>
    </row>
    <row r="82" spans="1:61" ht="26.25">
      <c r="A82" s="441"/>
      <c r="B82" s="353" t="s">
        <v>353</v>
      </c>
      <c r="C82" s="442" t="s">
        <v>714</v>
      </c>
      <c r="D82" s="443" t="s">
        <v>715</v>
      </c>
      <c r="E82" s="444" t="s">
        <v>21</v>
      </c>
      <c r="F82" s="445">
        <v>4</v>
      </c>
      <c r="G82" s="445">
        <f>SUM(H82:L82)</f>
        <v>20</v>
      </c>
      <c r="H82" s="404"/>
      <c r="I82" s="420"/>
      <c r="J82" s="420"/>
      <c r="K82" s="420">
        <v>20</v>
      </c>
      <c r="L82" s="405"/>
      <c r="M82" s="404"/>
      <c r="N82" s="420">
        <v>3</v>
      </c>
      <c r="O82" s="405"/>
      <c r="P82" s="404"/>
      <c r="Q82" s="405"/>
      <c r="R82" s="404"/>
      <c r="S82" s="420">
        <v>20</v>
      </c>
      <c r="T82" s="446"/>
      <c r="U82" s="363" t="str">
        <f t="shared" si="11"/>
        <v>Podstawy logistyki</v>
      </c>
      <c r="V82" s="447"/>
      <c r="W82" s="447" t="s">
        <v>56</v>
      </c>
      <c r="X82" s="447"/>
      <c r="Y82" s="447"/>
      <c r="Z82" s="447"/>
      <c r="AA82" s="447" t="s">
        <v>56</v>
      </c>
      <c r="AB82" s="447"/>
      <c r="AC82" s="447"/>
      <c r="AD82" s="447"/>
      <c r="AE82" s="447"/>
      <c r="AF82" s="447"/>
      <c r="AG82" s="447"/>
      <c r="AH82" s="447"/>
      <c r="AI82" s="447"/>
      <c r="AJ82" s="447"/>
      <c r="AK82" s="447"/>
      <c r="AL82" s="447"/>
      <c r="AM82" s="447"/>
      <c r="AN82" s="447"/>
      <c r="AO82" s="447" t="s">
        <v>56</v>
      </c>
      <c r="AP82" s="447"/>
      <c r="AQ82" s="447"/>
      <c r="AR82" s="447"/>
      <c r="AS82" s="447"/>
      <c r="AT82" s="447" t="s">
        <v>56</v>
      </c>
      <c r="AU82" s="447"/>
      <c r="AV82" s="447"/>
      <c r="AW82" s="447"/>
      <c r="AX82" s="447"/>
      <c r="AY82" s="447" t="s">
        <v>56</v>
      </c>
      <c r="AZ82" s="447"/>
      <c r="BA82" s="447"/>
      <c r="BB82" s="447"/>
      <c r="BC82" s="447"/>
      <c r="BD82" s="447"/>
      <c r="BE82" s="447"/>
      <c r="BF82" s="447" t="s">
        <v>56</v>
      </c>
      <c r="BG82" s="447"/>
      <c r="BH82" s="447"/>
      <c r="BI82" s="447" t="s">
        <v>56</v>
      </c>
    </row>
    <row r="83" spans="1:61" ht="27" thickBot="1">
      <c r="A83" s="441"/>
      <c r="B83" s="353" t="s">
        <v>417</v>
      </c>
      <c r="C83" s="448" t="s">
        <v>716</v>
      </c>
      <c r="D83" s="398" t="s">
        <v>717</v>
      </c>
      <c r="E83" s="444" t="s">
        <v>21</v>
      </c>
      <c r="F83" s="445">
        <v>4</v>
      </c>
      <c r="G83" s="445">
        <f>SUM(H83:L83)</f>
        <v>20</v>
      </c>
      <c r="H83" s="404"/>
      <c r="I83" s="420"/>
      <c r="J83" s="420"/>
      <c r="K83" s="420">
        <v>20</v>
      </c>
      <c r="L83" s="405"/>
      <c r="M83" s="404"/>
      <c r="N83" s="420">
        <v>3</v>
      </c>
      <c r="O83" s="405"/>
      <c r="P83" s="404"/>
      <c r="Q83" s="405"/>
      <c r="R83" s="404"/>
      <c r="S83" s="420">
        <v>20</v>
      </c>
      <c r="T83" s="446"/>
      <c r="U83" s="363" t="str">
        <f t="shared" si="11"/>
        <v>Transport i środki transportu</v>
      </c>
      <c r="V83" s="447"/>
      <c r="W83" s="447" t="s">
        <v>56</v>
      </c>
      <c r="X83" s="447" t="s">
        <v>56</v>
      </c>
      <c r="Y83" s="447"/>
      <c r="Z83" s="447"/>
      <c r="AA83" s="447"/>
      <c r="AB83" s="447"/>
      <c r="AC83" s="447"/>
      <c r="AD83" s="447"/>
      <c r="AE83" s="447"/>
      <c r="AF83" s="447"/>
      <c r="AG83" s="447" t="s">
        <v>56</v>
      </c>
      <c r="AH83" s="447" t="s">
        <v>56</v>
      </c>
      <c r="AI83" s="447"/>
      <c r="AJ83" s="447"/>
      <c r="AK83" s="447"/>
      <c r="AL83" s="447" t="s">
        <v>56</v>
      </c>
      <c r="AM83" s="447" t="s">
        <v>56</v>
      </c>
      <c r="AN83" s="447"/>
      <c r="AO83" s="447"/>
      <c r="AP83" s="447"/>
      <c r="AQ83" s="447"/>
      <c r="AR83" s="447"/>
      <c r="AS83" s="447"/>
      <c r="AT83" s="447"/>
      <c r="AU83" s="447"/>
      <c r="AV83" s="447"/>
      <c r="AW83" s="447" t="s">
        <v>56</v>
      </c>
      <c r="AX83" s="447"/>
      <c r="AY83" s="447"/>
      <c r="AZ83" s="447"/>
      <c r="BA83" s="447"/>
      <c r="BB83" s="447" t="s">
        <v>56</v>
      </c>
      <c r="BC83" s="447"/>
      <c r="BD83" s="447"/>
      <c r="BE83" s="447"/>
      <c r="BF83" s="447" t="s">
        <v>56</v>
      </c>
      <c r="BG83" s="447"/>
      <c r="BH83" s="447"/>
      <c r="BI83" s="447" t="s">
        <v>56</v>
      </c>
    </row>
    <row r="84" spans="1:61" ht="26.25" hidden="1">
      <c r="A84" s="425"/>
      <c r="B84" s="353" t="s">
        <v>536</v>
      </c>
      <c r="C84" s="449" t="s">
        <v>718</v>
      </c>
      <c r="D84" s="450"/>
      <c r="E84" s="451"/>
      <c r="F84" s="451"/>
      <c r="G84" s="452"/>
      <c r="H84" s="430"/>
      <c r="I84" s="431"/>
      <c r="J84" s="431"/>
      <c r="K84" s="431"/>
      <c r="L84" s="432"/>
      <c r="M84" s="453"/>
      <c r="N84" s="431"/>
      <c r="O84" s="432"/>
      <c r="P84" s="430"/>
      <c r="Q84" s="432"/>
      <c r="R84" s="430"/>
      <c r="S84" s="432"/>
      <c r="T84" s="425"/>
      <c r="U84" s="351" t="str">
        <f t="shared" si="11"/>
        <v>Specjalność: Logistyka</v>
      </c>
      <c r="V84" s="437"/>
      <c r="W84" s="437"/>
      <c r="X84" s="437"/>
      <c r="Y84" s="437"/>
      <c r="Z84" s="437"/>
      <c r="AA84" s="437"/>
      <c r="AB84" s="437"/>
      <c r="AC84" s="437"/>
      <c r="AD84" s="437"/>
      <c r="AE84" s="437"/>
      <c r="AF84" s="437"/>
      <c r="AG84" s="437"/>
      <c r="AH84" s="437"/>
      <c r="AI84" s="437"/>
      <c r="AJ84" s="437"/>
      <c r="AK84" s="437"/>
      <c r="AL84" s="437"/>
      <c r="AM84" s="437"/>
      <c r="AN84" s="437"/>
      <c r="AO84" s="437"/>
      <c r="AP84" s="437"/>
      <c r="AQ84" s="437"/>
      <c r="AR84" s="437"/>
      <c r="AS84" s="437"/>
      <c r="AT84" s="437"/>
      <c r="AU84" s="437"/>
      <c r="AV84" s="437"/>
      <c r="AW84" s="437"/>
      <c r="AX84" s="437"/>
      <c r="AY84" s="437"/>
      <c r="AZ84" s="437"/>
      <c r="BA84" s="437"/>
      <c r="BB84" s="437"/>
      <c r="BC84" s="437"/>
      <c r="BD84" s="437"/>
      <c r="BE84" s="437"/>
      <c r="BF84" s="437"/>
      <c r="BG84" s="437"/>
      <c r="BH84" s="437"/>
      <c r="BI84" s="437"/>
    </row>
    <row r="85" spans="1:61" ht="26.25" hidden="1">
      <c r="A85" s="333"/>
      <c r="B85" s="353" t="s">
        <v>353</v>
      </c>
      <c r="C85" s="442" t="s">
        <v>714</v>
      </c>
      <c r="D85" s="443" t="s">
        <v>715</v>
      </c>
      <c r="E85" s="445" t="s">
        <v>21</v>
      </c>
      <c r="F85" s="445">
        <v>4</v>
      </c>
      <c r="G85" s="454">
        <f>SUM(H85:L85)</f>
        <v>20</v>
      </c>
      <c r="H85" s="404"/>
      <c r="I85" s="420"/>
      <c r="J85" s="420"/>
      <c r="K85" s="420">
        <v>20</v>
      </c>
      <c r="L85" s="405"/>
      <c r="M85" s="455"/>
      <c r="N85" s="420">
        <v>3</v>
      </c>
      <c r="O85" s="405"/>
      <c r="P85" s="404"/>
      <c r="Q85" s="405"/>
      <c r="R85" s="404"/>
      <c r="S85" s="405">
        <v>20</v>
      </c>
      <c r="T85" s="333"/>
      <c r="U85" s="456" t="str">
        <f t="shared" si="11"/>
        <v>Podstawy logistyki</v>
      </c>
      <c r="V85" s="364"/>
      <c r="W85" s="364" t="s">
        <v>56</v>
      </c>
      <c r="X85" s="364"/>
      <c r="Y85" s="364"/>
      <c r="Z85" s="364"/>
      <c r="AA85" s="364" t="s">
        <v>56</v>
      </c>
      <c r="AB85" s="364"/>
      <c r="AC85" s="364"/>
      <c r="AD85" s="364"/>
      <c r="AE85" s="364"/>
      <c r="AF85" s="364"/>
      <c r="AG85" s="364"/>
      <c r="AH85" s="364"/>
      <c r="AI85" s="364"/>
      <c r="AJ85" s="364"/>
      <c r="AK85" s="364"/>
      <c r="AL85" s="364"/>
      <c r="AM85" s="364"/>
      <c r="AN85" s="364"/>
      <c r="AO85" s="364" t="s">
        <v>56</v>
      </c>
      <c r="AP85" s="364"/>
      <c r="AQ85" s="364"/>
      <c r="AR85" s="364"/>
      <c r="AS85" s="364"/>
      <c r="AT85" s="364" t="s">
        <v>56</v>
      </c>
      <c r="AU85" s="364"/>
      <c r="AV85" s="364"/>
      <c r="AW85" s="364"/>
      <c r="AX85" s="364"/>
      <c r="AY85" s="364" t="s">
        <v>56</v>
      </c>
      <c r="AZ85" s="364"/>
      <c r="BA85" s="364"/>
      <c r="BB85" s="364"/>
      <c r="BC85" s="364"/>
      <c r="BD85" s="364"/>
      <c r="BE85" s="364"/>
      <c r="BF85" s="364" t="s">
        <v>56</v>
      </c>
      <c r="BG85" s="364"/>
      <c r="BH85" s="364"/>
      <c r="BI85" s="364" t="s">
        <v>56</v>
      </c>
    </row>
    <row r="86" spans="1:61" ht="27" hidden="1" thickBot="1">
      <c r="A86" s="333"/>
      <c r="B86" s="353" t="s">
        <v>417</v>
      </c>
      <c r="C86" s="442" t="s">
        <v>719</v>
      </c>
      <c r="D86" s="443" t="s">
        <v>720</v>
      </c>
      <c r="E86" s="445" t="s">
        <v>21</v>
      </c>
      <c r="F86" s="445">
        <v>4</v>
      </c>
      <c r="G86" s="454">
        <f>SUM(H86:L86)</f>
        <v>20</v>
      </c>
      <c r="H86" s="457"/>
      <c r="I86" s="458"/>
      <c r="J86" s="458"/>
      <c r="K86" s="458">
        <v>20</v>
      </c>
      <c r="L86" s="459"/>
      <c r="M86" s="455"/>
      <c r="N86" s="420">
        <v>3</v>
      </c>
      <c r="O86" s="405"/>
      <c r="P86" s="404"/>
      <c r="Q86" s="405"/>
      <c r="R86" s="404"/>
      <c r="S86" s="405">
        <v>20</v>
      </c>
      <c r="T86" s="333"/>
      <c r="U86" s="456" t="str">
        <f t="shared" si="11"/>
        <v>Marketing usług logistycznych</v>
      </c>
      <c r="V86" s="364"/>
      <c r="W86" s="364" t="s">
        <v>56</v>
      </c>
      <c r="X86" s="364" t="s">
        <v>56</v>
      </c>
      <c r="Y86" s="364"/>
      <c r="Z86" s="364"/>
      <c r="AA86" s="364"/>
      <c r="AB86" s="364"/>
      <c r="AC86" s="364"/>
      <c r="AD86" s="364"/>
      <c r="AE86" s="364"/>
      <c r="AF86" s="364"/>
      <c r="AG86" s="364" t="s">
        <v>56</v>
      </c>
      <c r="AH86" s="364" t="s">
        <v>56</v>
      </c>
      <c r="AI86" s="364"/>
      <c r="AJ86" s="364"/>
      <c r="AK86" s="364"/>
      <c r="AL86" s="364" t="s">
        <v>56</v>
      </c>
      <c r="AM86" s="364" t="s">
        <v>56</v>
      </c>
      <c r="AN86" s="364"/>
      <c r="AO86" s="364"/>
      <c r="AP86" s="364"/>
      <c r="AQ86" s="364"/>
      <c r="AR86" s="364"/>
      <c r="AS86" s="364"/>
      <c r="AT86" s="364"/>
      <c r="AU86" s="364"/>
      <c r="AV86" s="364"/>
      <c r="AW86" s="364" t="s">
        <v>56</v>
      </c>
      <c r="AX86" s="364"/>
      <c r="AY86" s="364"/>
      <c r="AZ86" s="364"/>
      <c r="BA86" s="364"/>
      <c r="BB86" s="364" t="s">
        <v>56</v>
      </c>
      <c r="BC86" s="364"/>
      <c r="BD86" s="364"/>
      <c r="BE86" s="364"/>
      <c r="BF86" s="364" t="s">
        <v>56</v>
      </c>
      <c r="BG86" s="364"/>
      <c r="BH86" s="364"/>
      <c r="BI86" s="364" t="s">
        <v>56</v>
      </c>
    </row>
    <row r="87" spans="1:61" ht="27" thickBot="1">
      <c r="A87" s="333"/>
      <c r="B87" s="1120" t="s">
        <v>180</v>
      </c>
      <c r="C87" s="1121"/>
      <c r="D87" s="1121"/>
      <c r="E87" s="1121"/>
      <c r="F87" s="1121"/>
      <c r="G87" s="1118">
        <f t="shared" ref="G87:O87" si="12">SUM(G66:G71)</f>
        <v>260</v>
      </c>
      <c r="H87" s="389">
        <f t="shared" si="12"/>
        <v>40</v>
      </c>
      <c r="I87" s="389">
        <f t="shared" si="12"/>
        <v>0</v>
      </c>
      <c r="J87" s="389">
        <f t="shared" si="12"/>
        <v>20</v>
      </c>
      <c r="K87" s="389">
        <f t="shared" si="12"/>
        <v>110</v>
      </c>
      <c r="L87" s="389">
        <f t="shared" si="12"/>
        <v>90</v>
      </c>
      <c r="M87" s="388">
        <f t="shared" si="12"/>
        <v>9</v>
      </c>
      <c r="N87" s="388">
        <f t="shared" si="12"/>
        <v>21</v>
      </c>
      <c r="O87" s="388">
        <f t="shared" si="12"/>
        <v>0</v>
      </c>
      <c r="P87" s="388">
        <f>SUM(P66:P86)</f>
        <v>0</v>
      </c>
      <c r="Q87" s="388">
        <f>SUM(Q66:Q86)</f>
        <v>0</v>
      </c>
      <c r="R87" s="388">
        <f>SUM(R66:R71)</f>
        <v>40</v>
      </c>
      <c r="S87" s="388">
        <f>SUM(S66:S71)</f>
        <v>220</v>
      </c>
      <c r="T87" s="348"/>
      <c r="U87" s="390"/>
      <c r="V87" s="338"/>
      <c r="W87" s="338"/>
      <c r="X87" s="338"/>
      <c r="Y87" s="338"/>
      <c r="Z87" s="338"/>
      <c r="AA87" s="338"/>
      <c r="AB87" s="338"/>
      <c r="AC87" s="338"/>
      <c r="AD87" s="338"/>
      <c r="AE87" s="338"/>
      <c r="AF87" s="338"/>
      <c r="AG87" s="338"/>
      <c r="AH87" s="338"/>
      <c r="AI87" s="338"/>
      <c r="AJ87" s="338"/>
      <c r="AK87" s="338"/>
      <c r="AL87" s="338"/>
      <c r="AM87" s="338"/>
      <c r="AN87" s="338"/>
      <c r="AO87" s="338"/>
      <c r="AP87" s="338"/>
      <c r="AQ87" s="338"/>
      <c r="AR87" s="338"/>
      <c r="AS87" s="338"/>
      <c r="AT87" s="338"/>
      <c r="AU87" s="338"/>
      <c r="AV87" s="338"/>
      <c r="AW87" s="338"/>
      <c r="AX87" s="338"/>
      <c r="AY87" s="338"/>
      <c r="AZ87" s="338"/>
      <c r="BA87" s="338"/>
      <c r="BB87" s="338"/>
      <c r="BC87" s="338"/>
      <c r="BD87" s="338"/>
      <c r="BE87" s="338"/>
      <c r="BF87" s="338"/>
      <c r="BG87" s="338"/>
      <c r="BH87" s="338"/>
      <c r="BI87" s="338"/>
    </row>
    <row r="88" spans="1:61" ht="27" thickBot="1">
      <c r="A88" s="333"/>
      <c r="B88" s="1122"/>
      <c r="C88" s="1123"/>
      <c r="D88" s="1123"/>
      <c r="E88" s="1123"/>
      <c r="F88" s="1123"/>
      <c r="G88" s="1119"/>
      <c r="H88" s="1107">
        <f>SUM(H87:L87)</f>
        <v>260</v>
      </c>
      <c r="I88" s="1107"/>
      <c r="J88" s="1107"/>
      <c r="K88" s="1107"/>
      <c r="L88" s="1107"/>
      <c r="M88" s="1107">
        <f>SUM(M87:O87)</f>
        <v>30</v>
      </c>
      <c r="N88" s="1107"/>
      <c r="O88" s="1107"/>
      <c r="P88" s="1107">
        <f>SUM(P87:Q87)</f>
        <v>0</v>
      </c>
      <c r="Q88" s="1107"/>
      <c r="R88" s="1107">
        <f>SUM(R87:S87)</f>
        <v>260</v>
      </c>
      <c r="S88" s="1107"/>
      <c r="T88" s="333"/>
      <c r="U88" s="391"/>
      <c r="V88" s="338"/>
      <c r="W88" s="338"/>
      <c r="X88" s="338"/>
      <c r="Y88" s="338"/>
      <c r="Z88" s="338"/>
      <c r="AA88" s="338"/>
      <c r="AB88" s="338"/>
      <c r="AC88" s="338"/>
      <c r="AD88" s="338"/>
      <c r="AE88" s="338"/>
      <c r="AF88" s="338"/>
      <c r="AG88" s="338"/>
      <c r="AH88" s="338"/>
      <c r="AI88" s="338"/>
      <c r="AJ88" s="338"/>
      <c r="AK88" s="338"/>
      <c r="AL88" s="338"/>
      <c r="AM88" s="338"/>
      <c r="AN88" s="338"/>
      <c r="AO88" s="338"/>
      <c r="AP88" s="338"/>
      <c r="AQ88" s="338"/>
      <c r="AR88" s="338"/>
      <c r="AS88" s="338"/>
      <c r="AT88" s="338"/>
      <c r="AU88" s="338"/>
      <c r="AV88" s="338"/>
      <c r="AW88" s="338"/>
      <c r="AX88" s="338"/>
      <c r="AY88" s="338"/>
      <c r="AZ88" s="338"/>
      <c r="BA88" s="338"/>
      <c r="BB88" s="338"/>
      <c r="BC88" s="338"/>
      <c r="BD88" s="338"/>
      <c r="BE88" s="338"/>
      <c r="BF88" s="338"/>
      <c r="BG88" s="338"/>
      <c r="BH88" s="338"/>
      <c r="BI88" s="338"/>
    </row>
    <row r="89" spans="1:61" ht="21">
      <c r="A89" s="333"/>
      <c r="B89" s="333"/>
      <c r="C89" s="415"/>
      <c r="D89" s="333"/>
      <c r="E89" s="338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91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8"/>
      <c r="AT89" s="338"/>
      <c r="AU89" s="338"/>
      <c r="AV89" s="338"/>
      <c r="AW89" s="338"/>
      <c r="AX89" s="338"/>
      <c r="AY89" s="338"/>
      <c r="AZ89" s="338"/>
      <c r="BA89" s="338"/>
      <c r="BB89" s="338"/>
      <c r="BC89" s="338"/>
      <c r="BD89" s="338"/>
      <c r="BE89" s="338"/>
      <c r="BF89" s="338"/>
      <c r="BG89" s="338"/>
      <c r="BH89" s="338"/>
      <c r="BI89" s="338"/>
    </row>
    <row r="90" spans="1:61" ht="26.25">
      <c r="A90" s="333"/>
      <c r="B90" s="334"/>
      <c r="C90" s="335" t="s">
        <v>24</v>
      </c>
      <c r="D90" s="334"/>
      <c r="E90" s="392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T90" s="333"/>
      <c r="U90" s="335" t="s">
        <v>24</v>
      </c>
      <c r="V90" s="338"/>
      <c r="W90" s="338"/>
      <c r="X90" s="338"/>
      <c r="Y90" s="338"/>
      <c r="Z90" s="338"/>
      <c r="AA90" s="338"/>
      <c r="AB90" s="338"/>
      <c r="AC90" s="338"/>
      <c r="AD90" s="338"/>
      <c r="AE90" s="338"/>
      <c r="AF90" s="338"/>
      <c r="AG90" s="338"/>
      <c r="AH90" s="338"/>
      <c r="AI90" s="338"/>
      <c r="AJ90" s="338"/>
      <c r="AK90" s="338"/>
      <c r="AL90" s="338"/>
      <c r="AM90" s="338"/>
      <c r="AN90" s="338"/>
      <c r="AO90" s="338"/>
      <c r="AP90" s="338"/>
      <c r="AQ90" s="338"/>
      <c r="AR90" s="338"/>
      <c r="AS90" s="338"/>
      <c r="AT90" s="338"/>
      <c r="AU90" s="338"/>
      <c r="AV90" s="338"/>
      <c r="AW90" s="338"/>
      <c r="AX90" s="338"/>
      <c r="AY90" s="338"/>
      <c r="AZ90" s="338"/>
      <c r="BA90" s="338"/>
      <c r="BB90" s="338"/>
      <c r="BC90" s="338"/>
      <c r="BD90" s="338"/>
      <c r="BE90" s="338"/>
      <c r="BF90" s="338"/>
      <c r="BG90" s="338"/>
      <c r="BH90" s="338"/>
      <c r="BI90" s="338"/>
    </row>
    <row r="91" spans="1:61" ht="26.25">
      <c r="A91" s="333"/>
      <c r="B91" s="334"/>
      <c r="C91" s="335" t="s">
        <v>25</v>
      </c>
      <c r="D91" s="334"/>
      <c r="E91" s="392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3"/>
      <c r="U91" s="335" t="s">
        <v>25</v>
      </c>
      <c r="V91" s="338"/>
      <c r="W91" s="338"/>
      <c r="X91" s="338"/>
      <c r="Y91" s="338"/>
      <c r="Z91" s="338"/>
      <c r="AA91" s="338"/>
      <c r="AB91" s="338"/>
      <c r="AC91" s="338"/>
      <c r="AD91" s="338"/>
      <c r="AE91" s="338"/>
      <c r="AF91" s="338"/>
      <c r="AG91" s="338"/>
      <c r="AH91" s="338"/>
      <c r="AI91" s="338"/>
      <c r="AJ91" s="338"/>
      <c r="AK91" s="338"/>
      <c r="AL91" s="338"/>
      <c r="AM91" s="338"/>
      <c r="AN91" s="338"/>
      <c r="AO91" s="338"/>
      <c r="AP91" s="338"/>
      <c r="AQ91" s="338"/>
      <c r="AR91" s="338"/>
      <c r="AS91" s="338"/>
      <c r="AT91" s="338"/>
      <c r="AU91" s="338"/>
      <c r="AV91" s="338"/>
      <c r="AW91" s="338"/>
      <c r="AX91" s="338"/>
      <c r="AY91" s="338"/>
      <c r="AZ91" s="338"/>
      <c r="BA91" s="338"/>
      <c r="BB91" s="338"/>
      <c r="BC91" s="338"/>
      <c r="BD91" s="338"/>
      <c r="BE91" s="338"/>
      <c r="BF91" s="338"/>
      <c r="BG91" s="338"/>
      <c r="BH91" s="338"/>
      <c r="BI91" s="338"/>
    </row>
    <row r="92" spans="1:61" ht="26.25">
      <c r="A92" s="333"/>
      <c r="B92" s="334"/>
      <c r="C92" s="335" t="s">
        <v>26</v>
      </c>
      <c r="D92" s="334"/>
      <c r="E92" s="392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T92" s="333"/>
      <c r="U92" s="335" t="s">
        <v>26</v>
      </c>
      <c r="V92" s="338"/>
      <c r="W92" s="338"/>
      <c r="X92" s="338"/>
      <c r="Y92" s="338"/>
      <c r="Z92" s="338"/>
      <c r="AA92" s="338"/>
      <c r="AB92" s="338"/>
      <c r="AC92" s="338"/>
      <c r="AD92" s="338"/>
      <c r="AE92" s="338"/>
      <c r="AF92" s="338"/>
      <c r="AG92" s="338"/>
      <c r="AH92" s="338"/>
      <c r="AI92" s="338"/>
      <c r="AJ92" s="338"/>
      <c r="AK92" s="338"/>
      <c r="AL92" s="338"/>
      <c r="AM92" s="338"/>
      <c r="AN92" s="338"/>
      <c r="AO92" s="338"/>
      <c r="AP92" s="338"/>
      <c r="AQ92" s="338"/>
      <c r="AR92" s="338"/>
      <c r="AS92" s="338"/>
      <c r="AT92" s="338"/>
      <c r="AU92" s="338"/>
      <c r="AV92" s="338"/>
      <c r="AW92" s="338"/>
      <c r="AX92" s="338"/>
      <c r="AY92" s="338"/>
      <c r="AZ92" s="338"/>
      <c r="BA92" s="338"/>
      <c r="BB92" s="338"/>
      <c r="BC92" s="338"/>
      <c r="BD92" s="338"/>
      <c r="BE92" s="338"/>
      <c r="BF92" s="338"/>
      <c r="BG92" s="338"/>
      <c r="BH92" s="338"/>
      <c r="BI92" s="338"/>
    </row>
    <row r="93" spans="1:61" ht="26.25">
      <c r="A93" s="340"/>
      <c r="B93" s="334"/>
      <c r="C93" s="341" t="s">
        <v>651</v>
      </c>
      <c r="D93" s="334"/>
      <c r="E93" s="342"/>
      <c r="F93" s="343"/>
      <c r="G93" s="343"/>
      <c r="H93" s="343"/>
      <c r="I93" s="334"/>
      <c r="J93" s="343"/>
      <c r="K93" s="343"/>
      <c r="L93" s="343"/>
      <c r="M93" s="343"/>
      <c r="N93" s="343"/>
      <c r="O93" s="343"/>
      <c r="P93" s="343"/>
      <c r="Q93" s="343"/>
      <c r="R93" s="343"/>
      <c r="S93" s="343"/>
      <c r="T93" s="344"/>
      <c r="U93" s="341" t="s">
        <v>651</v>
      </c>
      <c r="V93" s="345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  <c r="AG93" s="345"/>
      <c r="AH93" s="345"/>
      <c r="AI93" s="345"/>
      <c r="AJ93" s="345"/>
      <c r="AK93" s="345"/>
      <c r="AL93" s="345"/>
      <c r="AM93" s="345"/>
      <c r="AN93" s="345"/>
      <c r="AO93" s="345"/>
      <c r="AP93" s="345"/>
      <c r="AQ93" s="345"/>
      <c r="AR93" s="345"/>
      <c r="AS93" s="345"/>
      <c r="AT93" s="345"/>
      <c r="AU93" s="345"/>
      <c r="AV93" s="345"/>
      <c r="AW93" s="345"/>
      <c r="AX93" s="345"/>
      <c r="AY93" s="345"/>
      <c r="AZ93" s="345"/>
      <c r="BA93" s="345"/>
      <c r="BB93" s="345"/>
      <c r="BC93" s="345"/>
      <c r="BD93" s="345"/>
      <c r="BE93" s="345"/>
      <c r="BF93" s="345"/>
      <c r="BG93" s="345"/>
      <c r="BH93" s="345"/>
      <c r="BI93" s="345"/>
    </row>
    <row r="94" spans="1:61" ht="26.25">
      <c r="A94" s="340"/>
      <c r="B94" s="334"/>
      <c r="C94" s="341" t="s">
        <v>652</v>
      </c>
      <c r="D94" s="334"/>
      <c r="E94" s="342"/>
      <c r="F94" s="343"/>
      <c r="G94" s="343"/>
      <c r="H94" s="343"/>
      <c r="I94" s="343"/>
      <c r="J94" s="343"/>
      <c r="K94" s="343"/>
      <c r="L94" s="343"/>
      <c r="M94" s="343"/>
      <c r="N94" s="343"/>
      <c r="O94" s="343"/>
      <c r="P94" s="343"/>
      <c r="Q94" s="343"/>
      <c r="R94" s="343"/>
      <c r="S94" s="343"/>
      <c r="T94" s="344"/>
      <c r="U94" s="341" t="s">
        <v>652</v>
      </c>
      <c r="V94" s="345"/>
      <c r="W94" s="345"/>
      <c r="X94" s="345"/>
      <c r="Y94" s="345"/>
      <c r="Z94" s="345"/>
      <c r="AA94" s="345"/>
      <c r="AB94" s="345"/>
      <c r="AC94" s="345"/>
      <c r="AD94" s="345"/>
      <c r="AE94" s="345"/>
      <c r="AF94" s="345"/>
      <c r="AG94" s="345"/>
      <c r="AH94" s="345"/>
      <c r="AI94" s="345"/>
      <c r="AJ94" s="345"/>
      <c r="AK94" s="345"/>
      <c r="AL94" s="345"/>
      <c r="AM94" s="345"/>
      <c r="AN94" s="345"/>
      <c r="AO94" s="345"/>
      <c r="AP94" s="345"/>
      <c r="AQ94" s="345"/>
      <c r="AR94" s="345"/>
      <c r="AS94" s="345"/>
      <c r="AT94" s="345"/>
      <c r="AU94" s="345"/>
      <c r="AV94" s="345"/>
      <c r="AW94" s="345"/>
      <c r="AX94" s="345"/>
      <c r="AY94" s="345"/>
      <c r="AZ94" s="345"/>
      <c r="BA94" s="345"/>
      <c r="BB94" s="345"/>
      <c r="BC94" s="345"/>
      <c r="BD94" s="345"/>
      <c r="BE94" s="345"/>
      <c r="BF94" s="345"/>
      <c r="BG94" s="345"/>
      <c r="BH94" s="345"/>
      <c r="BI94" s="345"/>
    </row>
    <row r="95" spans="1:61" ht="27" thickBot="1">
      <c r="A95" s="340"/>
      <c r="B95" s="334"/>
      <c r="C95" s="343" t="s">
        <v>653</v>
      </c>
      <c r="D95" s="334"/>
      <c r="E95" s="346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T95" s="344"/>
      <c r="U95" s="343" t="s">
        <v>653</v>
      </c>
      <c r="V95" s="345"/>
      <c r="W95" s="345"/>
      <c r="X95" s="345"/>
      <c r="Y95" s="345"/>
      <c r="Z95" s="345"/>
      <c r="AA95" s="345"/>
      <c r="AB95" s="345"/>
      <c r="AC95" s="345"/>
      <c r="AD95" s="345"/>
      <c r="AE95" s="345"/>
      <c r="AF95" s="345"/>
      <c r="AG95" s="345"/>
      <c r="AH95" s="345"/>
      <c r="AI95" s="345"/>
      <c r="AJ95" s="345"/>
      <c r="AK95" s="345"/>
      <c r="AL95" s="345"/>
      <c r="AM95" s="345"/>
      <c r="AN95" s="345"/>
      <c r="AO95" s="345"/>
      <c r="AP95" s="345"/>
      <c r="AQ95" s="345"/>
      <c r="AR95" s="345"/>
      <c r="AS95" s="345"/>
      <c r="AT95" s="345"/>
      <c r="AU95" s="345"/>
      <c r="AV95" s="345"/>
      <c r="AW95" s="345"/>
      <c r="AX95" s="345"/>
      <c r="AY95" s="345"/>
      <c r="AZ95" s="345"/>
      <c r="BA95" s="345"/>
      <c r="BB95" s="345"/>
      <c r="BC95" s="345"/>
      <c r="BD95" s="345"/>
      <c r="BE95" s="345"/>
      <c r="BF95" s="345"/>
      <c r="BG95" s="345"/>
      <c r="BH95" s="345"/>
      <c r="BI95" s="345"/>
    </row>
    <row r="96" spans="1:61" ht="29.25" thickBot="1">
      <c r="A96" s="348"/>
      <c r="B96" s="1113" t="s">
        <v>94</v>
      </c>
      <c r="C96" s="1114" t="s">
        <v>95</v>
      </c>
      <c r="D96" s="1115" t="s">
        <v>654</v>
      </c>
      <c r="E96" s="1116" t="s">
        <v>655</v>
      </c>
      <c r="F96" s="1116" t="s">
        <v>17</v>
      </c>
      <c r="G96" s="1117" t="s">
        <v>2</v>
      </c>
      <c r="H96" s="1107" t="s">
        <v>90</v>
      </c>
      <c r="I96" s="1107"/>
      <c r="J96" s="1107"/>
      <c r="K96" s="1107"/>
      <c r="L96" s="1107"/>
      <c r="M96" s="1107" t="s">
        <v>656</v>
      </c>
      <c r="N96" s="1107"/>
      <c r="O96" s="1107"/>
      <c r="P96" s="1107" t="s">
        <v>657</v>
      </c>
      <c r="Q96" s="1107"/>
      <c r="R96" s="1107" t="s">
        <v>658</v>
      </c>
      <c r="S96" s="1107"/>
      <c r="T96" s="348"/>
      <c r="U96" s="1108" t="s">
        <v>659</v>
      </c>
      <c r="V96" s="1108"/>
      <c r="W96" s="1108"/>
      <c r="X96" s="1108"/>
      <c r="Y96" s="1108"/>
      <c r="Z96" s="1108"/>
      <c r="AA96" s="1108"/>
      <c r="AB96" s="1108"/>
      <c r="AC96" s="1108"/>
      <c r="AD96" s="1108"/>
      <c r="AE96" s="1108"/>
      <c r="AF96" s="1108"/>
      <c r="AG96" s="1108"/>
      <c r="AH96" s="1108"/>
      <c r="AI96" s="1108"/>
      <c r="AJ96" s="1108"/>
      <c r="AK96" s="1108"/>
      <c r="AL96" s="1108"/>
      <c r="AM96" s="1108"/>
      <c r="AN96" s="1108"/>
      <c r="AO96" s="1108"/>
      <c r="AP96" s="1108"/>
      <c r="AQ96" s="1108"/>
      <c r="AR96" s="1108"/>
      <c r="AS96" s="1108"/>
      <c r="AT96" s="1108"/>
      <c r="AU96" s="1108"/>
      <c r="AV96" s="1108"/>
      <c r="AW96" s="1108"/>
      <c r="AX96" s="1108"/>
      <c r="AY96" s="1108"/>
      <c r="AZ96" s="1108"/>
      <c r="BA96" s="1108"/>
      <c r="BB96" s="1108"/>
      <c r="BC96" s="1108"/>
      <c r="BD96" s="1108"/>
      <c r="BE96" s="1108"/>
      <c r="BF96" s="1108"/>
      <c r="BG96" s="1108"/>
      <c r="BH96" s="1108"/>
      <c r="BI96" s="1108"/>
    </row>
    <row r="97" spans="1:61" ht="141" thickBot="1">
      <c r="A97" s="348"/>
      <c r="B97" s="1113"/>
      <c r="C97" s="1114"/>
      <c r="D97" s="1115"/>
      <c r="E97" s="1116"/>
      <c r="F97" s="1116"/>
      <c r="G97" s="1117"/>
      <c r="H97" s="350" t="s">
        <v>7</v>
      </c>
      <c r="I97" s="350" t="s">
        <v>8</v>
      </c>
      <c r="J97" s="350" t="s">
        <v>10</v>
      </c>
      <c r="K97" s="350" t="s">
        <v>11</v>
      </c>
      <c r="L97" s="350" t="s">
        <v>12</v>
      </c>
      <c r="M97" s="349" t="s">
        <v>3</v>
      </c>
      <c r="N97" s="349" t="s">
        <v>4</v>
      </c>
      <c r="O97" s="349" t="s">
        <v>5</v>
      </c>
      <c r="P97" s="350" t="s">
        <v>7</v>
      </c>
      <c r="Q97" s="350" t="s">
        <v>11</v>
      </c>
      <c r="R97" s="349" t="s">
        <v>7</v>
      </c>
      <c r="S97" s="349" t="s">
        <v>11</v>
      </c>
      <c r="T97" s="348"/>
      <c r="U97" s="351" t="s">
        <v>95</v>
      </c>
      <c r="V97" s="352" t="s">
        <v>660</v>
      </c>
      <c r="W97" s="352" t="s">
        <v>661</v>
      </c>
      <c r="X97" s="352" t="s">
        <v>662</v>
      </c>
      <c r="Y97" s="352" t="s">
        <v>663</v>
      </c>
      <c r="Z97" s="352" t="s">
        <v>664</v>
      </c>
      <c r="AA97" s="352" t="s">
        <v>665</v>
      </c>
      <c r="AB97" s="352" t="s">
        <v>666</v>
      </c>
      <c r="AC97" s="352" t="s">
        <v>667</v>
      </c>
      <c r="AD97" s="352" t="s">
        <v>668</v>
      </c>
      <c r="AE97" s="352" t="s">
        <v>669</v>
      </c>
      <c r="AF97" s="352" t="s">
        <v>670</v>
      </c>
      <c r="AG97" s="352" t="s">
        <v>671</v>
      </c>
      <c r="AH97" s="352" t="s">
        <v>672</v>
      </c>
      <c r="AI97" s="352" t="s">
        <v>673</v>
      </c>
      <c r="AJ97" s="352" t="s">
        <v>674</v>
      </c>
      <c r="AK97" s="352" t="s">
        <v>675</v>
      </c>
      <c r="AL97" s="352" t="s">
        <v>676</v>
      </c>
      <c r="AM97" s="352" t="s">
        <v>677</v>
      </c>
      <c r="AN97" s="352" t="s">
        <v>678</v>
      </c>
      <c r="AO97" s="352" t="s">
        <v>679</v>
      </c>
      <c r="AP97" s="352" t="s">
        <v>680</v>
      </c>
      <c r="AQ97" s="352" t="s">
        <v>681</v>
      </c>
      <c r="AR97" s="352" t="s">
        <v>682</v>
      </c>
      <c r="AS97" s="352" t="s">
        <v>683</v>
      </c>
      <c r="AT97" s="352" t="s">
        <v>684</v>
      </c>
      <c r="AU97" s="352" t="s">
        <v>685</v>
      </c>
      <c r="AV97" s="352" t="s">
        <v>686</v>
      </c>
      <c r="AW97" s="352" t="s">
        <v>687</v>
      </c>
      <c r="AX97" s="352" t="s">
        <v>688</v>
      </c>
      <c r="AY97" s="352" t="s">
        <v>689</v>
      </c>
      <c r="AZ97" s="352" t="s">
        <v>690</v>
      </c>
      <c r="BA97" s="352" t="s">
        <v>691</v>
      </c>
      <c r="BB97" s="352" t="s">
        <v>692</v>
      </c>
      <c r="BC97" s="352" t="s">
        <v>7</v>
      </c>
      <c r="BD97" s="352" t="s">
        <v>8</v>
      </c>
      <c r="BE97" s="352" t="s">
        <v>10</v>
      </c>
      <c r="BF97" s="352" t="s">
        <v>11</v>
      </c>
      <c r="BG97" s="352" t="s">
        <v>12</v>
      </c>
      <c r="BH97" s="352" t="s">
        <v>494</v>
      </c>
      <c r="BI97" s="352" t="s">
        <v>495</v>
      </c>
    </row>
    <row r="98" spans="1:61" ht="26.25">
      <c r="A98" s="333"/>
      <c r="B98" s="353" t="s">
        <v>204</v>
      </c>
      <c r="C98" s="354" t="s">
        <v>61</v>
      </c>
      <c r="D98" s="355" t="s">
        <v>721</v>
      </c>
      <c r="E98" s="356" t="s">
        <v>55</v>
      </c>
      <c r="F98" s="356">
        <v>5</v>
      </c>
      <c r="G98" s="416">
        <f>SUM(H98:L98)</f>
        <v>40</v>
      </c>
      <c r="H98" s="358">
        <v>20</v>
      </c>
      <c r="I98" s="359"/>
      <c r="J98" s="359"/>
      <c r="K98" s="359">
        <v>20</v>
      </c>
      <c r="L98" s="360"/>
      <c r="M98" s="362">
        <v>3</v>
      </c>
      <c r="N98" s="359"/>
      <c r="O98" s="361"/>
      <c r="P98" s="358">
        <v>20</v>
      </c>
      <c r="Q98" s="360">
        <v>20</v>
      </c>
      <c r="R98" s="362"/>
      <c r="S98" s="360"/>
      <c r="T98" s="333"/>
      <c r="U98" s="363" t="str">
        <f>C98</f>
        <v>Bezpieczeństwo na poziomie lokalnym</v>
      </c>
      <c r="V98" s="364"/>
      <c r="W98" s="364"/>
      <c r="X98" s="364"/>
      <c r="Y98" s="364" t="s">
        <v>56</v>
      </c>
      <c r="Z98" s="364"/>
      <c r="AA98" s="364"/>
      <c r="AB98" s="364"/>
      <c r="AC98" s="364" t="s">
        <v>56</v>
      </c>
      <c r="AD98" s="364"/>
      <c r="AE98" s="364"/>
      <c r="AF98" s="364"/>
      <c r="AG98" s="364"/>
      <c r="AH98" s="364"/>
      <c r="AI98" s="364"/>
      <c r="AJ98" s="364" t="s">
        <v>56</v>
      </c>
      <c r="AK98" s="364"/>
      <c r="AL98" s="364"/>
      <c r="AM98" s="364"/>
      <c r="AN98" s="364"/>
      <c r="AO98" s="364" t="s">
        <v>56</v>
      </c>
      <c r="AP98" s="364"/>
      <c r="AQ98" s="364"/>
      <c r="AR98" s="364"/>
      <c r="AS98" s="364"/>
      <c r="AT98" s="364"/>
      <c r="AU98" s="364"/>
      <c r="AV98" s="364" t="s">
        <v>56</v>
      </c>
      <c r="AW98" s="364"/>
      <c r="AX98" s="364"/>
      <c r="AY98" s="364"/>
      <c r="AZ98" s="364"/>
      <c r="BA98" s="364"/>
      <c r="BB98" s="364" t="s">
        <v>56</v>
      </c>
      <c r="BC98" s="364" t="s">
        <v>56</v>
      </c>
      <c r="BD98" s="364"/>
      <c r="BE98" s="364"/>
      <c r="BF98" s="364" t="s">
        <v>56</v>
      </c>
      <c r="BG98" s="364"/>
      <c r="BH98" s="364" t="s">
        <v>56</v>
      </c>
      <c r="BI98" s="364" t="s">
        <v>56</v>
      </c>
    </row>
    <row r="99" spans="1:61" ht="26.25">
      <c r="A99" s="333"/>
      <c r="B99" s="353" t="s">
        <v>206</v>
      </c>
      <c r="C99" s="354" t="s">
        <v>722</v>
      </c>
      <c r="D99" s="355"/>
      <c r="E99" s="356" t="s">
        <v>21</v>
      </c>
      <c r="F99" s="356">
        <v>5</v>
      </c>
      <c r="G99" s="417">
        <f>SUM(H99:L99)</f>
        <v>20</v>
      </c>
      <c r="H99" s="372">
        <v>20</v>
      </c>
      <c r="I99" s="460"/>
      <c r="J99" s="370"/>
      <c r="K99" s="370"/>
      <c r="L99" s="371"/>
      <c r="M99" s="418">
        <v>3</v>
      </c>
      <c r="N99" s="408"/>
      <c r="O99" s="411"/>
      <c r="P99" s="372">
        <v>20</v>
      </c>
      <c r="Q99" s="371"/>
      <c r="R99" s="418"/>
      <c r="S99" s="409"/>
      <c r="T99" s="333"/>
      <c r="U99" s="363" t="str">
        <f t="shared" ref="U99:U125" si="13">C99</f>
        <v xml:space="preserve">Socjologia polityki  </v>
      </c>
      <c r="V99" s="364" t="s">
        <v>56</v>
      </c>
      <c r="W99" s="364" t="s">
        <v>56</v>
      </c>
      <c r="X99" s="364"/>
      <c r="Y99" s="364"/>
      <c r="Z99" s="364"/>
      <c r="AA99" s="364"/>
      <c r="AB99" s="364"/>
      <c r="AC99" s="364"/>
      <c r="AD99" s="364"/>
      <c r="AE99" s="364"/>
      <c r="AF99" s="364"/>
      <c r="AG99" s="364"/>
      <c r="AH99" s="364"/>
      <c r="AI99" s="364"/>
      <c r="AJ99" s="364"/>
      <c r="AK99" s="364"/>
      <c r="AL99" s="364"/>
      <c r="AM99" s="364"/>
      <c r="AN99" s="364"/>
      <c r="AO99" s="364"/>
      <c r="AP99" s="364" t="s">
        <v>56</v>
      </c>
      <c r="AQ99" s="364"/>
      <c r="AR99" s="364" t="s">
        <v>56</v>
      </c>
      <c r="AS99" s="364"/>
      <c r="AT99" s="364"/>
      <c r="AU99" s="364"/>
      <c r="AV99" s="364"/>
      <c r="AW99" s="364"/>
      <c r="AX99" s="364" t="s">
        <v>56</v>
      </c>
      <c r="AY99" s="364"/>
      <c r="AZ99" s="364"/>
      <c r="BA99" s="364"/>
      <c r="BB99" s="364"/>
      <c r="BC99" s="364" t="s">
        <v>56</v>
      </c>
      <c r="BD99" s="364" t="s">
        <v>56</v>
      </c>
      <c r="BE99" s="364"/>
      <c r="BF99" s="364"/>
      <c r="BG99" s="364"/>
      <c r="BH99" s="364" t="s">
        <v>56</v>
      </c>
      <c r="BI99" s="364"/>
    </row>
    <row r="100" spans="1:61" ht="26.25">
      <c r="A100" s="333"/>
      <c r="B100" s="353" t="s">
        <v>208</v>
      </c>
      <c r="C100" s="354" t="s">
        <v>723</v>
      </c>
      <c r="D100" s="355"/>
      <c r="E100" s="356" t="s">
        <v>21</v>
      </c>
      <c r="F100" s="356">
        <v>5</v>
      </c>
      <c r="G100" s="417">
        <f t="shared" ref="G100:G104" si="14">SUM(H100:L100)</f>
        <v>20</v>
      </c>
      <c r="H100" s="372">
        <v>20</v>
      </c>
      <c r="I100" s="370"/>
      <c r="J100" s="370"/>
      <c r="K100" s="370"/>
      <c r="L100" s="371"/>
      <c r="M100" s="418">
        <v>2</v>
      </c>
      <c r="N100" s="408"/>
      <c r="O100" s="411"/>
      <c r="P100" s="372">
        <v>20</v>
      </c>
      <c r="Q100" s="371"/>
      <c r="R100" s="418"/>
      <c r="S100" s="409"/>
      <c r="T100" s="333"/>
      <c r="U100" s="363" t="str">
        <f t="shared" si="13"/>
        <v xml:space="preserve">Socjologia zawodu </v>
      </c>
      <c r="V100" s="364"/>
      <c r="W100" s="364"/>
      <c r="X100" s="364"/>
      <c r="Y100" s="364"/>
      <c r="Z100" s="364" t="s">
        <v>56</v>
      </c>
      <c r="AA100" s="364"/>
      <c r="AB100" s="364"/>
      <c r="AC100" s="364"/>
      <c r="AD100" s="364" t="s">
        <v>56</v>
      </c>
      <c r="AE100" s="364"/>
      <c r="AF100" s="364"/>
      <c r="AG100" s="364"/>
      <c r="AH100" s="364"/>
      <c r="AI100" s="364"/>
      <c r="AJ100" s="364"/>
      <c r="AK100" s="364"/>
      <c r="AL100" s="364"/>
      <c r="AM100" s="364"/>
      <c r="AN100" s="364"/>
      <c r="AO100" s="364"/>
      <c r="AP100" s="364"/>
      <c r="AQ100" s="364" t="s">
        <v>56</v>
      </c>
      <c r="AR100" s="364" t="s">
        <v>56</v>
      </c>
      <c r="AS100" s="364"/>
      <c r="AT100" s="364"/>
      <c r="AU100" s="364"/>
      <c r="AV100" s="364"/>
      <c r="AW100" s="364" t="s">
        <v>56</v>
      </c>
      <c r="AX100" s="364"/>
      <c r="AY100" s="364"/>
      <c r="AZ100" s="364" t="s">
        <v>56</v>
      </c>
      <c r="BA100" s="364"/>
      <c r="BB100" s="364"/>
      <c r="BC100" s="364" t="s">
        <v>56</v>
      </c>
      <c r="BD100" s="364"/>
      <c r="BE100" s="364"/>
      <c r="BF100" s="364"/>
      <c r="BG100" s="364"/>
      <c r="BH100" s="364" t="s">
        <v>56</v>
      </c>
      <c r="BI100" s="364" t="s">
        <v>56</v>
      </c>
    </row>
    <row r="101" spans="1:61" ht="52.5">
      <c r="A101" s="333"/>
      <c r="B101" s="353" t="s">
        <v>209</v>
      </c>
      <c r="C101" s="354" t="s">
        <v>724</v>
      </c>
      <c r="D101" s="355"/>
      <c r="E101" s="356" t="s">
        <v>55</v>
      </c>
      <c r="F101" s="356">
        <v>5</v>
      </c>
      <c r="G101" s="417">
        <f t="shared" si="14"/>
        <v>40</v>
      </c>
      <c r="H101" s="372">
        <v>20</v>
      </c>
      <c r="I101" s="370"/>
      <c r="J101" s="370"/>
      <c r="K101" s="370">
        <v>20</v>
      </c>
      <c r="L101" s="371"/>
      <c r="M101" s="418">
        <v>4</v>
      </c>
      <c r="N101" s="408"/>
      <c r="O101" s="411"/>
      <c r="P101" s="372">
        <v>20</v>
      </c>
      <c r="Q101" s="371">
        <v>20</v>
      </c>
      <c r="R101" s="418"/>
      <c r="S101" s="409"/>
      <c r="T101" s="333"/>
      <c r="U101" s="363" t="str">
        <f t="shared" si="13"/>
        <v>Prawne aspekty zarządzania kryzysowego  LUB Problematyka prawna w systemie ratowniczym</v>
      </c>
      <c r="V101" s="364"/>
      <c r="W101" s="364"/>
      <c r="X101" s="364"/>
      <c r="Y101" s="364"/>
      <c r="Z101" s="364" t="s">
        <v>56</v>
      </c>
      <c r="AA101" s="364"/>
      <c r="AB101" s="364"/>
      <c r="AC101" s="364"/>
      <c r="AD101" s="364" t="s">
        <v>56</v>
      </c>
      <c r="AE101" s="364"/>
      <c r="AF101" s="364"/>
      <c r="AG101" s="364"/>
      <c r="AH101" s="364"/>
      <c r="AI101" s="364" t="s">
        <v>56</v>
      </c>
      <c r="AJ101" s="364"/>
      <c r="AK101" s="364"/>
      <c r="AL101" s="364"/>
      <c r="AM101" s="364"/>
      <c r="AN101" s="364"/>
      <c r="AO101" s="364"/>
      <c r="AP101" s="364"/>
      <c r="AQ101" s="364" t="s">
        <v>56</v>
      </c>
      <c r="AR101" s="364"/>
      <c r="AS101" s="364"/>
      <c r="AT101" s="364"/>
      <c r="AU101" s="364" t="s">
        <v>56</v>
      </c>
      <c r="AV101" s="364"/>
      <c r="AW101" s="364"/>
      <c r="AX101" s="364"/>
      <c r="AY101" s="364"/>
      <c r="AZ101" s="364"/>
      <c r="BA101" s="364" t="s">
        <v>56</v>
      </c>
      <c r="BB101" s="364"/>
      <c r="BC101" s="364" t="s">
        <v>56</v>
      </c>
      <c r="BD101" s="364"/>
      <c r="BE101" s="364"/>
      <c r="BF101" s="364" t="s">
        <v>56</v>
      </c>
      <c r="BG101" s="364"/>
      <c r="BH101" s="364" t="s">
        <v>56</v>
      </c>
      <c r="BI101" s="364" t="s">
        <v>56</v>
      </c>
    </row>
    <row r="102" spans="1:61" ht="26.25">
      <c r="A102" s="333"/>
      <c r="B102" s="353" t="s">
        <v>210</v>
      </c>
      <c r="C102" s="354" t="s">
        <v>65</v>
      </c>
      <c r="D102" s="355"/>
      <c r="E102" s="356" t="s">
        <v>21</v>
      </c>
      <c r="F102" s="356">
        <v>5</v>
      </c>
      <c r="G102" s="417">
        <f t="shared" si="14"/>
        <v>20</v>
      </c>
      <c r="H102" s="372"/>
      <c r="I102" s="370">
        <v>20</v>
      </c>
      <c r="J102" s="370"/>
      <c r="K102" s="370"/>
      <c r="L102" s="371"/>
      <c r="M102" s="418">
        <v>3</v>
      </c>
      <c r="N102" s="408"/>
      <c r="O102" s="411"/>
      <c r="P102" s="372"/>
      <c r="Q102" s="371">
        <v>20</v>
      </c>
      <c r="R102" s="418"/>
      <c r="S102" s="409"/>
      <c r="T102" s="333"/>
      <c r="U102" s="363" t="str">
        <f t="shared" si="13"/>
        <v>Socjologia pogranicza</v>
      </c>
      <c r="V102" s="364"/>
      <c r="W102" s="364"/>
      <c r="X102" s="364"/>
      <c r="Y102" s="364"/>
      <c r="Z102" s="364" t="s">
        <v>56</v>
      </c>
      <c r="AA102" s="364"/>
      <c r="AB102" s="364"/>
      <c r="AC102" s="364"/>
      <c r="AD102" s="364" t="s">
        <v>56</v>
      </c>
      <c r="AE102" s="364"/>
      <c r="AF102" s="364"/>
      <c r="AG102" s="364"/>
      <c r="AH102" s="364"/>
      <c r="AI102" s="364"/>
      <c r="AJ102" s="364" t="s">
        <v>56</v>
      </c>
      <c r="AK102" s="364"/>
      <c r="AL102" s="364"/>
      <c r="AM102" s="364"/>
      <c r="AN102" s="364"/>
      <c r="AO102" s="364"/>
      <c r="AP102" s="364"/>
      <c r="AQ102" s="364"/>
      <c r="AR102" s="364"/>
      <c r="AS102" s="364"/>
      <c r="AT102" s="364" t="s">
        <v>56</v>
      </c>
      <c r="AU102" s="364" t="s">
        <v>56</v>
      </c>
      <c r="AV102" s="364"/>
      <c r="AW102" s="364"/>
      <c r="AX102" s="364"/>
      <c r="AY102" s="364" t="s">
        <v>56</v>
      </c>
      <c r="AZ102" s="364"/>
      <c r="BA102" s="364"/>
      <c r="BB102" s="364"/>
      <c r="BC102" s="364"/>
      <c r="BD102" s="364" t="s">
        <v>56</v>
      </c>
      <c r="BE102" s="364"/>
      <c r="BF102" s="364"/>
      <c r="BG102" s="364"/>
      <c r="BH102" s="364"/>
      <c r="BI102" s="364" t="s">
        <v>56</v>
      </c>
    </row>
    <row r="103" spans="1:61" ht="26.25">
      <c r="A103" s="333"/>
      <c r="B103" s="353" t="s">
        <v>353</v>
      </c>
      <c r="C103" s="354" t="s">
        <v>41</v>
      </c>
      <c r="D103" s="355"/>
      <c r="E103" s="356" t="s">
        <v>21</v>
      </c>
      <c r="F103" s="356">
        <v>5</v>
      </c>
      <c r="G103" s="417">
        <f t="shared" si="14"/>
        <v>20</v>
      </c>
      <c r="H103" s="372"/>
      <c r="I103" s="370"/>
      <c r="J103" s="370">
        <v>20</v>
      </c>
      <c r="K103" s="370"/>
      <c r="L103" s="371"/>
      <c r="M103" s="418"/>
      <c r="N103" s="408">
        <v>4</v>
      </c>
      <c r="O103" s="411"/>
      <c r="P103" s="372"/>
      <c r="Q103" s="371">
        <v>20</v>
      </c>
      <c r="R103" s="418"/>
      <c r="S103" s="409"/>
      <c r="T103" s="333"/>
      <c r="U103" s="422" t="str">
        <f t="shared" si="13"/>
        <v>Seminarium licencjackie</v>
      </c>
      <c r="V103" s="423"/>
      <c r="W103" s="423"/>
      <c r="X103" s="423"/>
      <c r="Y103" s="423"/>
      <c r="Z103" s="423"/>
      <c r="AA103" s="423"/>
      <c r="AB103" s="423" t="s">
        <v>56</v>
      </c>
      <c r="AC103" s="423"/>
      <c r="AD103" s="423"/>
      <c r="AE103" s="423"/>
      <c r="AF103" s="423"/>
      <c r="AG103" s="423"/>
      <c r="AH103" s="423" t="s">
        <v>56</v>
      </c>
      <c r="AI103" s="423"/>
      <c r="AJ103" s="423"/>
      <c r="AK103" s="423"/>
      <c r="AL103" s="423"/>
      <c r="AM103" s="423"/>
      <c r="AN103" s="423" t="s">
        <v>56</v>
      </c>
      <c r="AO103" s="423" t="s">
        <v>56</v>
      </c>
      <c r="AP103" s="423"/>
      <c r="AQ103" s="423"/>
      <c r="AR103" s="423"/>
      <c r="AS103" s="423"/>
      <c r="AT103" s="423"/>
      <c r="AU103" s="423"/>
      <c r="AV103" s="423" t="s">
        <v>56</v>
      </c>
      <c r="AW103" s="423"/>
      <c r="AX103" s="423"/>
      <c r="AY103" s="423" t="s">
        <v>56</v>
      </c>
      <c r="AZ103" s="423"/>
      <c r="BA103" s="423"/>
      <c r="BB103" s="423"/>
      <c r="BC103" s="423"/>
      <c r="BD103" s="423"/>
      <c r="BE103" s="423" t="s">
        <v>56</v>
      </c>
      <c r="BF103" s="423"/>
      <c r="BG103" s="423"/>
      <c r="BH103" s="423"/>
      <c r="BI103" s="423" t="s">
        <v>56</v>
      </c>
    </row>
    <row r="104" spans="1:61" ht="26.25">
      <c r="A104" s="396"/>
      <c r="B104" s="353" t="s">
        <v>417</v>
      </c>
      <c r="C104" s="397" t="s">
        <v>89</v>
      </c>
      <c r="D104" s="398"/>
      <c r="E104" s="399" t="s">
        <v>21</v>
      </c>
      <c r="F104" s="399" t="s">
        <v>693</v>
      </c>
      <c r="G104" s="417">
        <f t="shared" si="14"/>
        <v>30</v>
      </c>
      <c r="H104" s="404"/>
      <c r="I104" s="420"/>
      <c r="J104" s="420"/>
      <c r="K104" s="420">
        <v>30</v>
      </c>
      <c r="L104" s="405"/>
      <c r="M104" s="421">
        <v>2</v>
      </c>
      <c r="N104" s="401"/>
      <c r="O104" s="403"/>
      <c r="P104" s="404"/>
      <c r="Q104" s="405">
        <v>30</v>
      </c>
      <c r="R104" s="421"/>
      <c r="S104" s="402"/>
      <c r="T104" s="396"/>
      <c r="U104" s="422" t="str">
        <f t="shared" si="13"/>
        <v>Lektorat z nowożytnego języka obcego</v>
      </c>
      <c r="V104" s="423" t="s">
        <v>56</v>
      </c>
      <c r="W104" s="423"/>
      <c r="X104" s="423"/>
      <c r="Y104" s="423"/>
      <c r="Z104" s="423"/>
      <c r="AA104" s="423" t="s">
        <v>56</v>
      </c>
      <c r="AB104" s="423"/>
      <c r="AC104" s="423"/>
      <c r="AD104" s="423"/>
      <c r="AE104" s="423"/>
      <c r="AF104" s="423"/>
      <c r="AG104" s="423"/>
      <c r="AH104" s="423"/>
      <c r="AI104" s="423"/>
      <c r="AJ104" s="423" t="s">
        <v>56</v>
      </c>
      <c r="AK104" s="423"/>
      <c r="AL104" s="423"/>
      <c r="AM104" s="423"/>
      <c r="AN104" s="423"/>
      <c r="AO104" s="423"/>
      <c r="AP104" s="423"/>
      <c r="AQ104" s="423"/>
      <c r="AR104" s="423"/>
      <c r="AS104" s="423" t="s">
        <v>56</v>
      </c>
      <c r="AT104" s="423"/>
      <c r="AU104" s="423"/>
      <c r="AV104" s="423"/>
      <c r="AW104" s="423"/>
      <c r="AX104" s="423" t="s">
        <v>56</v>
      </c>
      <c r="AY104" s="423"/>
      <c r="AZ104" s="423" t="s">
        <v>56</v>
      </c>
      <c r="BA104" s="423"/>
      <c r="BB104" s="423"/>
      <c r="BC104" s="423"/>
      <c r="BD104" s="423"/>
      <c r="BE104" s="423"/>
      <c r="BF104" s="423" t="s">
        <v>56</v>
      </c>
      <c r="BG104" s="423"/>
      <c r="BH104" s="423"/>
      <c r="BI104" s="423" t="s">
        <v>56</v>
      </c>
    </row>
    <row r="105" spans="1:61" ht="26.25">
      <c r="A105" s="425"/>
      <c r="B105" s="353"/>
      <c r="C105" s="426" t="s">
        <v>725</v>
      </c>
      <c r="D105" s="427"/>
      <c r="E105" s="428" t="s">
        <v>21</v>
      </c>
      <c r="F105" s="428">
        <v>5</v>
      </c>
      <c r="G105" s="429">
        <f>SUM(H105:L105)</f>
        <v>60</v>
      </c>
      <c r="H105" s="430"/>
      <c r="I105" s="431"/>
      <c r="J105" s="431"/>
      <c r="K105" s="431">
        <v>60</v>
      </c>
      <c r="L105" s="432"/>
      <c r="M105" s="433"/>
      <c r="N105" s="434">
        <v>9</v>
      </c>
      <c r="O105" s="461"/>
      <c r="P105" s="430"/>
      <c r="Q105" s="432">
        <v>60</v>
      </c>
      <c r="R105" s="433"/>
      <c r="S105" s="435"/>
      <c r="T105" s="425"/>
      <c r="U105" s="351" t="str">
        <f t="shared" si="13"/>
        <v>Specjalność (kontynuacja semestr V)</v>
      </c>
      <c r="V105" s="437"/>
      <c r="W105" s="437"/>
      <c r="X105" s="437"/>
      <c r="Y105" s="437"/>
      <c r="Z105" s="437"/>
      <c r="AA105" s="437"/>
      <c r="AB105" s="437"/>
      <c r="AC105" s="437"/>
      <c r="AD105" s="437"/>
      <c r="AE105" s="437"/>
      <c r="AF105" s="437"/>
      <c r="AG105" s="437"/>
      <c r="AH105" s="437"/>
      <c r="AI105" s="437"/>
      <c r="AJ105" s="437"/>
      <c r="AK105" s="437"/>
      <c r="AL105" s="437"/>
      <c r="AM105" s="437"/>
      <c r="AN105" s="437"/>
      <c r="AO105" s="437"/>
      <c r="AP105" s="437"/>
      <c r="AQ105" s="437"/>
      <c r="AR105" s="437"/>
      <c r="AS105" s="437"/>
      <c r="AT105" s="437"/>
      <c r="AU105" s="437"/>
      <c r="AV105" s="437"/>
      <c r="AW105" s="437"/>
      <c r="AX105" s="437"/>
      <c r="AY105" s="437"/>
      <c r="AZ105" s="437"/>
      <c r="BA105" s="437"/>
      <c r="BB105" s="437"/>
      <c r="BC105" s="437"/>
      <c r="BD105" s="437"/>
      <c r="BE105" s="437"/>
      <c r="BF105" s="437"/>
      <c r="BG105" s="437"/>
      <c r="BH105" s="437"/>
      <c r="BI105" s="437"/>
    </row>
    <row r="106" spans="1:61" ht="52.5">
      <c r="A106" s="425"/>
      <c r="B106" s="353"/>
      <c r="C106" s="426" t="s">
        <v>706</v>
      </c>
      <c r="D106" s="427"/>
      <c r="E106" s="428"/>
      <c r="F106" s="428"/>
      <c r="G106" s="429"/>
      <c r="H106" s="430"/>
      <c r="I106" s="431"/>
      <c r="J106" s="431"/>
      <c r="K106" s="431"/>
      <c r="L106" s="432"/>
      <c r="M106" s="433"/>
      <c r="N106" s="434"/>
      <c r="O106" s="461"/>
      <c r="P106" s="430"/>
      <c r="Q106" s="432"/>
      <c r="R106" s="433"/>
      <c r="S106" s="435"/>
      <c r="T106" s="425"/>
      <c r="U106" s="351" t="str">
        <f t="shared" si="13"/>
        <v>Specjalność: Bezpieczeństwo w dyspozycyjnych systemach  militarnych</v>
      </c>
      <c r="V106" s="437"/>
      <c r="W106" s="437"/>
      <c r="X106" s="437"/>
      <c r="Y106" s="437"/>
      <c r="Z106" s="437"/>
      <c r="AA106" s="437"/>
      <c r="AB106" s="437"/>
      <c r="AC106" s="437"/>
      <c r="AD106" s="437"/>
      <c r="AE106" s="437"/>
      <c r="AF106" s="437"/>
      <c r="AG106" s="437"/>
      <c r="AH106" s="437"/>
      <c r="AI106" s="437"/>
      <c r="AJ106" s="437"/>
      <c r="AK106" s="437"/>
      <c r="AL106" s="437"/>
      <c r="AM106" s="437"/>
      <c r="AN106" s="437"/>
      <c r="AO106" s="437"/>
      <c r="AP106" s="437"/>
      <c r="AQ106" s="437"/>
      <c r="AR106" s="437"/>
      <c r="AS106" s="437"/>
      <c r="AT106" s="437"/>
      <c r="AU106" s="437"/>
      <c r="AV106" s="437"/>
      <c r="AW106" s="437"/>
      <c r="AX106" s="437"/>
      <c r="AY106" s="437"/>
      <c r="AZ106" s="437"/>
      <c r="BA106" s="437"/>
      <c r="BB106" s="437"/>
      <c r="BC106" s="437"/>
      <c r="BD106" s="437"/>
      <c r="BE106" s="437"/>
      <c r="BF106" s="437"/>
      <c r="BG106" s="437"/>
      <c r="BH106" s="437"/>
      <c r="BI106" s="437"/>
    </row>
    <row r="107" spans="1:61" ht="26.25">
      <c r="A107" s="333"/>
      <c r="B107" s="353" t="s">
        <v>558</v>
      </c>
      <c r="C107" s="354" t="s">
        <v>726</v>
      </c>
      <c r="D107" s="355"/>
      <c r="E107" s="356" t="s">
        <v>21</v>
      </c>
      <c r="F107" s="356">
        <v>5</v>
      </c>
      <c r="G107" s="417">
        <v>20</v>
      </c>
      <c r="H107" s="372"/>
      <c r="I107" s="370"/>
      <c r="J107" s="370"/>
      <c r="K107" s="370">
        <v>20</v>
      </c>
      <c r="L107" s="371"/>
      <c r="M107" s="418"/>
      <c r="N107" s="408">
        <v>3</v>
      </c>
      <c r="O107" s="411"/>
      <c r="P107" s="372"/>
      <c r="Q107" s="371">
        <v>20</v>
      </c>
      <c r="R107" s="418"/>
      <c r="S107" s="409"/>
      <c r="T107" s="333"/>
      <c r="U107" s="363" t="str">
        <f t="shared" si="13"/>
        <v>Europejskie systemy bezpieczeństwa</v>
      </c>
      <c r="V107" s="364"/>
      <c r="W107" s="364"/>
      <c r="X107" s="364"/>
      <c r="Y107" s="364"/>
      <c r="Z107" s="364" t="s">
        <v>56</v>
      </c>
      <c r="AA107" s="364"/>
      <c r="AB107" s="364"/>
      <c r="AC107" s="364"/>
      <c r="AD107" s="364"/>
      <c r="AE107" s="364"/>
      <c r="AF107" s="364"/>
      <c r="AG107" s="364" t="s">
        <v>56</v>
      </c>
      <c r="AH107" s="364"/>
      <c r="AI107" s="364"/>
      <c r="AJ107" s="364"/>
      <c r="AK107" s="364"/>
      <c r="AL107" s="364"/>
      <c r="AM107" s="364"/>
      <c r="AN107" s="364"/>
      <c r="AO107" s="364" t="s">
        <v>56</v>
      </c>
      <c r="AP107" s="364"/>
      <c r="AQ107" s="364"/>
      <c r="AR107" s="364"/>
      <c r="AS107" s="364"/>
      <c r="AT107" s="364" t="s">
        <v>56</v>
      </c>
      <c r="AU107" s="364" t="s">
        <v>56</v>
      </c>
      <c r="AV107" s="364"/>
      <c r="AW107" s="364"/>
      <c r="AX107" s="364"/>
      <c r="AY107" s="364"/>
      <c r="AZ107" s="364"/>
      <c r="BA107" s="364"/>
      <c r="BB107" s="364" t="s">
        <v>56</v>
      </c>
      <c r="BC107" s="364"/>
      <c r="BD107" s="364"/>
      <c r="BE107" s="364"/>
      <c r="BF107" s="364" t="s">
        <v>56</v>
      </c>
      <c r="BG107" s="364"/>
      <c r="BH107" s="364"/>
      <c r="BI107" s="364" t="s">
        <v>56</v>
      </c>
    </row>
    <row r="108" spans="1:61" ht="26.25">
      <c r="A108" s="333"/>
      <c r="B108" s="353" t="s">
        <v>560</v>
      </c>
      <c r="C108" s="354" t="s">
        <v>646</v>
      </c>
      <c r="D108" s="355" t="s">
        <v>727</v>
      </c>
      <c r="E108" s="356" t="s">
        <v>21</v>
      </c>
      <c r="F108" s="356">
        <v>5</v>
      </c>
      <c r="G108" s="417">
        <v>20</v>
      </c>
      <c r="H108" s="372"/>
      <c r="I108" s="370"/>
      <c r="J108" s="370"/>
      <c r="K108" s="370">
        <v>20</v>
      </c>
      <c r="L108" s="371"/>
      <c r="M108" s="418"/>
      <c r="N108" s="408">
        <v>3</v>
      </c>
      <c r="O108" s="411"/>
      <c r="P108" s="372"/>
      <c r="Q108" s="371">
        <v>20</v>
      </c>
      <c r="R108" s="418"/>
      <c r="S108" s="409"/>
      <c r="T108" s="333"/>
      <c r="U108" s="363" t="str">
        <f t="shared" si="13"/>
        <v>Ochrona danych tajnych i niejawnych</v>
      </c>
      <c r="V108" s="364"/>
      <c r="W108" s="364"/>
      <c r="X108" s="364"/>
      <c r="Y108" s="364"/>
      <c r="Z108" s="364"/>
      <c r="AA108" s="364" t="s">
        <v>56</v>
      </c>
      <c r="AB108" s="364"/>
      <c r="AC108" s="364"/>
      <c r="AD108" s="364"/>
      <c r="AE108" s="364" t="s">
        <v>56</v>
      </c>
      <c r="AF108" s="364"/>
      <c r="AG108" s="364"/>
      <c r="AH108" s="364"/>
      <c r="AI108" s="364"/>
      <c r="AJ108" s="364"/>
      <c r="AK108" s="364"/>
      <c r="AL108" s="364" t="s">
        <v>56</v>
      </c>
      <c r="AM108" s="364"/>
      <c r="AN108" s="364" t="s">
        <v>56</v>
      </c>
      <c r="AO108" s="364"/>
      <c r="AP108" s="364"/>
      <c r="AQ108" s="364"/>
      <c r="AR108" s="364"/>
      <c r="AS108" s="364"/>
      <c r="AT108" s="364"/>
      <c r="AU108" s="364"/>
      <c r="AV108" s="364"/>
      <c r="AW108" s="364" t="s">
        <v>56</v>
      </c>
      <c r="AX108" s="364"/>
      <c r="AY108" s="364"/>
      <c r="AZ108" s="364"/>
      <c r="BA108" s="364" t="s">
        <v>56</v>
      </c>
      <c r="BB108" s="364"/>
      <c r="BC108" s="364"/>
      <c r="BD108" s="364"/>
      <c r="BE108" s="364"/>
      <c r="BF108" s="364" t="s">
        <v>56</v>
      </c>
      <c r="BG108" s="364"/>
      <c r="BH108" s="364"/>
      <c r="BI108" s="364" t="s">
        <v>56</v>
      </c>
    </row>
    <row r="109" spans="1:61" ht="26.25">
      <c r="A109" s="333"/>
      <c r="B109" s="353" t="s">
        <v>562</v>
      </c>
      <c r="C109" s="354" t="s">
        <v>728</v>
      </c>
      <c r="D109" s="355"/>
      <c r="E109" s="356" t="s">
        <v>21</v>
      </c>
      <c r="F109" s="356">
        <v>5</v>
      </c>
      <c r="G109" s="417">
        <v>20</v>
      </c>
      <c r="H109" s="372"/>
      <c r="I109" s="370"/>
      <c r="J109" s="370"/>
      <c r="K109" s="370">
        <v>20</v>
      </c>
      <c r="L109" s="371"/>
      <c r="M109" s="418"/>
      <c r="N109" s="408">
        <v>3</v>
      </c>
      <c r="O109" s="411"/>
      <c r="P109" s="372"/>
      <c r="Q109" s="371">
        <v>20</v>
      </c>
      <c r="R109" s="418"/>
      <c r="S109" s="409"/>
      <c r="T109" s="333"/>
      <c r="U109" s="363" t="str">
        <f t="shared" si="13"/>
        <v>Socjologia wojska</v>
      </c>
      <c r="V109" s="364"/>
      <c r="W109" s="364" t="s">
        <v>56</v>
      </c>
      <c r="X109" s="364" t="s">
        <v>56</v>
      </c>
      <c r="Y109" s="364"/>
      <c r="Z109" s="364"/>
      <c r="AA109" s="364"/>
      <c r="AB109" s="364"/>
      <c r="AC109" s="364"/>
      <c r="AD109" s="364" t="s">
        <v>56</v>
      </c>
      <c r="AE109" s="364"/>
      <c r="AF109" s="364"/>
      <c r="AG109" s="364"/>
      <c r="AH109" s="364"/>
      <c r="AI109" s="364"/>
      <c r="AJ109" s="364"/>
      <c r="AK109" s="364"/>
      <c r="AL109" s="364"/>
      <c r="AM109" s="364" t="s">
        <v>56</v>
      </c>
      <c r="AN109" s="364"/>
      <c r="AO109" s="364"/>
      <c r="AP109" s="364" t="s">
        <v>56</v>
      </c>
      <c r="AQ109" s="364"/>
      <c r="AR109" s="364"/>
      <c r="AS109" s="364"/>
      <c r="AT109" s="364"/>
      <c r="AU109" s="364" t="s">
        <v>56</v>
      </c>
      <c r="AV109" s="364"/>
      <c r="AW109" s="364"/>
      <c r="AX109" s="364" t="s">
        <v>56</v>
      </c>
      <c r="AY109" s="364"/>
      <c r="AZ109" s="364"/>
      <c r="BA109" s="364"/>
      <c r="BB109" s="364"/>
      <c r="BC109" s="364"/>
      <c r="BD109" s="364"/>
      <c r="BE109" s="364"/>
      <c r="BF109" s="364" t="s">
        <v>56</v>
      </c>
      <c r="BG109" s="364"/>
      <c r="BH109" s="364"/>
      <c r="BI109" s="364" t="s">
        <v>56</v>
      </c>
    </row>
    <row r="110" spans="1:61" ht="52.5">
      <c r="A110" s="425"/>
      <c r="B110" s="353"/>
      <c r="C110" s="426" t="s">
        <v>707</v>
      </c>
      <c r="D110" s="427"/>
      <c r="E110" s="428"/>
      <c r="F110" s="428"/>
      <c r="G110" s="429"/>
      <c r="H110" s="430"/>
      <c r="I110" s="431"/>
      <c r="J110" s="431"/>
      <c r="K110" s="431"/>
      <c r="L110" s="432"/>
      <c r="M110" s="433"/>
      <c r="N110" s="434"/>
      <c r="O110" s="461"/>
      <c r="P110" s="430"/>
      <c r="Q110" s="432"/>
      <c r="R110" s="433"/>
      <c r="S110" s="435"/>
      <c r="T110" s="425"/>
      <c r="U110" s="351" t="str">
        <f t="shared" si="13"/>
        <v>Specjalność: Bezpieczeństwo w dyspozycyjnych systemach  paramilitarnych</v>
      </c>
      <c r="V110" s="437"/>
      <c r="W110" s="437"/>
      <c r="X110" s="437"/>
      <c r="Y110" s="437"/>
      <c r="Z110" s="437"/>
      <c r="AA110" s="437"/>
      <c r="AB110" s="437"/>
      <c r="AC110" s="437"/>
      <c r="AD110" s="437"/>
      <c r="AE110" s="437"/>
      <c r="AF110" s="437"/>
      <c r="AG110" s="437"/>
      <c r="AH110" s="437"/>
      <c r="AI110" s="437"/>
      <c r="AJ110" s="437"/>
      <c r="AK110" s="437"/>
      <c r="AL110" s="437"/>
      <c r="AM110" s="437"/>
      <c r="AN110" s="437"/>
      <c r="AO110" s="437"/>
      <c r="AP110" s="437"/>
      <c r="AQ110" s="437"/>
      <c r="AR110" s="437"/>
      <c r="AS110" s="437"/>
      <c r="AT110" s="437"/>
      <c r="AU110" s="437"/>
      <c r="AV110" s="437"/>
      <c r="AW110" s="437"/>
      <c r="AX110" s="437"/>
      <c r="AY110" s="437"/>
      <c r="AZ110" s="437"/>
      <c r="BA110" s="437"/>
      <c r="BB110" s="437"/>
      <c r="BC110" s="437"/>
      <c r="BD110" s="437"/>
      <c r="BE110" s="437"/>
      <c r="BF110" s="437"/>
      <c r="BG110" s="437"/>
      <c r="BH110" s="437"/>
      <c r="BI110" s="437"/>
    </row>
    <row r="111" spans="1:61" ht="26.25">
      <c r="A111" s="333"/>
      <c r="B111" s="353" t="s">
        <v>558</v>
      </c>
      <c r="C111" s="354" t="s">
        <v>729</v>
      </c>
      <c r="D111" s="355"/>
      <c r="E111" s="356" t="s">
        <v>21</v>
      </c>
      <c r="F111" s="356">
        <v>5</v>
      </c>
      <c r="G111" s="417">
        <v>20</v>
      </c>
      <c r="H111" s="372"/>
      <c r="I111" s="370"/>
      <c r="J111" s="370"/>
      <c r="K111" s="370">
        <v>20</v>
      </c>
      <c r="L111" s="371"/>
      <c r="M111" s="418"/>
      <c r="N111" s="408">
        <v>3</v>
      </c>
      <c r="O111" s="411"/>
      <c r="P111" s="372"/>
      <c r="Q111" s="371">
        <v>20</v>
      </c>
      <c r="R111" s="418"/>
      <c r="S111" s="409"/>
      <c r="T111" s="333"/>
      <c r="U111" s="363" t="str">
        <f t="shared" si="13"/>
        <v>Współpraca służb w miejscu zagrożenia</v>
      </c>
      <c r="V111" s="364"/>
      <c r="W111" s="364"/>
      <c r="X111" s="364"/>
      <c r="Y111" s="364"/>
      <c r="Z111" s="364" t="s">
        <v>56</v>
      </c>
      <c r="AA111" s="364"/>
      <c r="AB111" s="364"/>
      <c r="AC111" s="364"/>
      <c r="AD111" s="364"/>
      <c r="AE111" s="364"/>
      <c r="AF111" s="364"/>
      <c r="AG111" s="364" t="s">
        <v>56</v>
      </c>
      <c r="AH111" s="364"/>
      <c r="AI111" s="364"/>
      <c r="AJ111" s="364"/>
      <c r="AK111" s="364"/>
      <c r="AL111" s="364"/>
      <c r="AM111" s="364"/>
      <c r="AN111" s="364"/>
      <c r="AO111" s="364" t="s">
        <v>56</v>
      </c>
      <c r="AP111" s="364"/>
      <c r="AQ111" s="364"/>
      <c r="AR111" s="364"/>
      <c r="AS111" s="364"/>
      <c r="AT111" s="364" t="s">
        <v>56</v>
      </c>
      <c r="AU111" s="364" t="s">
        <v>56</v>
      </c>
      <c r="AV111" s="364"/>
      <c r="AW111" s="364"/>
      <c r="AX111" s="364"/>
      <c r="AY111" s="364"/>
      <c r="AZ111" s="364"/>
      <c r="BA111" s="364"/>
      <c r="BB111" s="364" t="s">
        <v>56</v>
      </c>
      <c r="BC111" s="364"/>
      <c r="BD111" s="364"/>
      <c r="BE111" s="364"/>
      <c r="BF111" s="364" t="s">
        <v>56</v>
      </c>
      <c r="BG111" s="364"/>
      <c r="BH111" s="364"/>
      <c r="BI111" s="364" t="s">
        <v>56</v>
      </c>
    </row>
    <row r="112" spans="1:61" ht="26.25">
      <c r="A112" s="333"/>
      <c r="B112" s="353" t="s">
        <v>560</v>
      </c>
      <c r="C112" s="354" t="s">
        <v>730</v>
      </c>
      <c r="D112" s="355" t="s">
        <v>727</v>
      </c>
      <c r="E112" s="356" t="s">
        <v>21</v>
      </c>
      <c r="F112" s="356">
        <v>5</v>
      </c>
      <c r="G112" s="417">
        <v>20</v>
      </c>
      <c r="H112" s="372"/>
      <c r="I112" s="370"/>
      <c r="J112" s="370"/>
      <c r="K112" s="370">
        <v>20</v>
      </c>
      <c r="L112" s="371"/>
      <c r="M112" s="418"/>
      <c r="N112" s="408">
        <v>3</v>
      </c>
      <c r="O112" s="411"/>
      <c r="P112" s="372"/>
      <c r="Q112" s="371">
        <v>20</v>
      </c>
      <c r="R112" s="418"/>
      <c r="S112" s="409"/>
      <c r="T112" s="333"/>
      <c r="U112" s="363" t="str">
        <f t="shared" si="13"/>
        <v>Kryminologia – zagadnienia podstawowe</v>
      </c>
      <c r="V112" s="364"/>
      <c r="W112" s="364"/>
      <c r="X112" s="364"/>
      <c r="Y112" s="364"/>
      <c r="Z112" s="364"/>
      <c r="AA112" s="364" t="s">
        <v>56</v>
      </c>
      <c r="AB112" s="364"/>
      <c r="AC112" s="364"/>
      <c r="AD112" s="364"/>
      <c r="AE112" s="364" t="s">
        <v>56</v>
      </c>
      <c r="AF112" s="364"/>
      <c r="AG112" s="364"/>
      <c r="AH112" s="364"/>
      <c r="AI112" s="364"/>
      <c r="AJ112" s="364"/>
      <c r="AK112" s="364"/>
      <c r="AL112" s="364" t="s">
        <v>56</v>
      </c>
      <c r="AM112" s="364"/>
      <c r="AN112" s="364" t="s">
        <v>56</v>
      </c>
      <c r="AO112" s="364"/>
      <c r="AP112" s="364"/>
      <c r="AQ112" s="364"/>
      <c r="AR112" s="364"/>
      <c r="AS112" s="364"/>
      <c r="AT112" s="364"/>
      <c r="AU112" s="364"/>
      <c r="AV112" s="364"/>
      <c r="AW112" s="364" t="s">
        <v>56</v>
      </c>
      <c r="AX112" s="364"/>
      <c r="AY112" s="364"/>
      <c r="AZ112" s="364"/>
      <c r="BA112" s="364" t="s">
        <v>56</v>
      </c>
      <c r="BB112" s="364"/>
      <c r="BC112" s="364"/>
      <c r="BD112" s="364"/>
      <c r="BE112" s="364"/>
      <c r="BF112" s="364" t="s">
        <v>56</v>
      </c>
      <c r="BG112" s="364"/>
      <c r="BH112" s="364"/>
      <c r="BI112" s="364" t="s">
        <v>56</v>
      </c>
    </row>
    <row r="113" spans="1:61" ht="26.25">
      <c r="A113" s="333"/>
      <c r="B113" s="353" t="s">
        <v>562</v>
      </c>
      <c r="C113" s="354" t="s">
        <v>731</v>
      </c>
      <c r="D113" s="355"/>
      <c r="E113" s="356" t="s">
        <v>21</v>
      </c>
      <c r="F113" s="356">
        <v>5</v>
      </c>
      <c r="G113" s="417">
        <v>20</v>
      </c>
      <c r="H113" s="372"/>
      <c r="I113" s="370"/>
      <c r="J113" s="370"/>
      <c r="K113" s="370">
        <v>20</v>
      </c>
      <c r="L113" s="371"/>
      <c r="M113" s="418"/>
      <c r="N113" s="408">
        <v>3</v>
      </c>
      <c r="O113" s="411"/>
      <c r="P113" s="372"/>
      <c r="Q113" s="371">
        <v>20</v>
      </c>
      <c r="R113" s="418"/>
      <c r="S113" s="409"/>
      <c r="T113" s="333"/>
      <c r="U113" s="363" t="str">
        <f t="shared" si="13"/>
        <v>Pierwsza pomoc przedlekarska</v>
      </c>
      <c r="V113" s="364"/>
      <c r="W113" s="364" t="s">
        <v>56</v>
      </c>
      <c r="X113" s="364" t="s">
        <v>56</v>
      </c>
      <c r="Y113" s="364"/>
      <c r="Z113" s="364"/>
      <c r="AA113" s="364"/>
      <c r="AB113" s="364"/>
      <c r="AC113" s="364"/>
      <c r="AD113" s="364" t="s">
        <v>56</v>
      </c>
      <c r="AE113" s="364"/>
      <c r="AF113" s="364"/>
      <c r="AG113" s="364"/>
      <c r="AH113" s="364"/>
      <c r="AI113" s="364"/>
      <c r="AJ113" s="364"/>
      <c r="AK113" s="364"/>
      <c r="AL113" s="364"/>
      <c r="AM113" s="364" t="s">
        <v>56</v>
      </c>
      <c r="AN113" s="364"/>
      <c r="AO113" s="364"/>
      <c r="AP113" s="364"/>
      <c r="AQ113" s="364" t="s">
        <v>56</v>
      </c>
      <c r="AR113" s="364"/>
      <c r="AS113" s="364"/>
      <c r="AT113" s="364"/>
      <c r="AU113" s="364" t="s">
        <v>56</v>
      </c>
      <c r="AV113" s="364"/>
      <c r="AW113" s="364"/>
      <c r="AX113" s="364" t="s">
        <v>56</v>
      </c>
      <c r="AY113" s="364"/>
      <c r="AZ113" s="364"/>
      <c r="BA113" s="364"/>
      <c r="BB113" s="364"/>
      <c r="BC113" s="364"/>
      <c r="BD113" s="364"/>
      <c r="BE113" s="364"/>
      <c r="BF113" s="364" t="s">
        <v>56</v>
      </c>
      <c r="BG113" s="364"/>
      <c r="BH113" s="364"/>
      <c r="BI113" s="364" t="s">
        <v>56</v>
      </c>
    </row>
    <row r="114" spans="1:61" ht="52.5" hidden="1">
      <c r="A114" s="333"/>
      <c r="B114" s="462"/>
      <c r="C114" s="426" t="s">
        <v>710</v>
      </c>
      <c r="D114" s="355"/>
      <c r="E114" s="428"/>
      <c r="F114" s="428"/>
      <c r="G114" s="429"/>
      <c r="H114" s="430"/>
      <c r="I114" s="431"/>
      <c r="J114" s="431"/>
      <c r="K114" s="431"/>
      <c r="L114" s="432"/>
      <c r="M114" s="433"/>
      <c r="N114" s="434"/>
      <c r="O114" s="461"/>
      <c r="P114" s="430"/>
      <c r="Q114" s="432"/>
      <c r="R114" s="433"/>
      <c r="S114" s="435"/>
      <c r="T114" s="333"/>
      <c r="U114" s="351" t="str">
        <f>C114</f>
        <v xml:space="preserve">Specjalność: Bezpieczeństwo w dyspozycyjnych systemach   cywilnych </v>
      </c>
      <c r="V114" s="437"/>
      <c r="W114" s="437"/>
      <c r="X114" s="437"/>
      <c r="Y114" s="437"/>
      <c r="Z114" s="437"/>
      <c r="AA114" s="437"/>
      <c r="AB114" s="437"/>
      <c r="AC114" s="437"/>
      <c r="AD114" s="437"/>
      <c r="AE114" s="437"/>
      <c r="AF114" s="437"/>
      <c r="AG114" s="437"/>
      <c r="AH114" s="437"/>
      <c r="AI114" s="437"/>
      <c r="AJ114" s="437"/>
      <c r="AK114" s="437"/>
      <c r="AL114" s="437"/>
      <c r="AM114" s="437"/>
      <c r="AN114" s="437"/>
      <c r="AO114" s="437"/>
      <c r="AP114" s="437"/>
      <c r="AQ114" s="437"/>
      <c r="AR114" s="437"/>
      <c r="AS114" s="437"/>
      <c r="AT114" s="437"/>
      <c r="AU114" s="437"/>
      <c r="AV114" s="437"/>
      <c r="AW114" s="437"/>
      <c r="AX114" s="437"/>
      <c r="AY114" s="437"/>
      <c r="AZ114" s="437"/>
      <c r="BA114" s="437"/>
      <c r="BB114" s="437"/>
      <c r="BC114" s="437"/>
      <c r="BD114" s="437"/>
      <c r="BE114" s="437"/>
      <c r="BF114" s="437"/>
      <c r="BG114" s="437"/>
      <c r="BH114" s="437"/>
      <c r="BI114" s="437"/>
    </row>
    <row r="115" spans="1:61" ht="26.25" hidden="1">
      <c r="A115" s="344"/>
      <c r="B115" s="353" t="s">
        <v>558</v>
      </c>
      <c r="C115" s="438" t="s">
        <v>732</v>
      </c>
      <c r="D115" s="439"/>
      <c r="E115" s="356" t="s">
        <v>21</v>
      </c>
      <c r="F115" s="356">
        <v>5</v>
      </c>
      <c r="G115" s="417">
        <v>20</v>
      </c>
      <c r="H115" s="372"/>
      <c r="I115" s="370"/>
      <c r="J115" s="370"/>
      <c r="K115" s="370">
        <v>20</v>
      </c>
      <c r="L115" s="371"/>
      <c r="M115" s="418"/>
      <c r="N115" s="408">
        <v>3</v>
      </c>
      <c r="O115" s="411"/>
      <c r="P115" s="372"/>
      <c r="Q115" s="371">
        <v>20</v>
      </c>
      <c r="R115" s="418"/>
      <c r="S115" s="409"/>
      <c r="T115" s="344"/>
      <c r="U115" s="463" t="str">
        <f t="shared" si="13"/>
        <v>Bezpieczeństwo energetyczne państwa</v>
      </c>
      <c r="V115" s="440"/>
      <c r="W115" s="440"/>
      <c r="X115" s="440"/>
      <c r="Y115" s="440"/>
      <c r="Z115" s="440" t="s">
        <v>56</v>
      </c>
      <c r="AA115" s="440"/>
      <c r="AB115" s="440"/>
      <c r="AC115" s="440"/>
      <c r="AD115" s="440"/>
      <c r="AE115" s="440"/>
      <c r="AF115" s="440"/>
      <c r="AG115" s="440" t="s">
        <v>56</v>
      </c>
      <c r="AH115" s="440"/>
      <c r="AI115" s="440"/>
      <c r="AJ115" s="440"/>
      <c r="AK115" s="440"/>
      <c r="AL115" s="440"/>
      <c r="AM115" s="440"/>
      <c r="AN115" s="440"/>
      <c r="AO115" s="440" t="s">
        <v>56</v>
      </c>
      <c r="AP115" s="440"/>
      <c r="AQ115" s="440"/>
      <c r="AR115" s="440"/>
      <c r="AS115" s="440"/>
      <c r="AT115" s="440" t="s">
        <v>56</v>
      </c>
      <c r="AU115" s="440" t="s">
        <v>56</v>
      </c>
      <c r="AV115" s="440"/>
      <c r="AW115" s="440"/>
      <c r="AX115" s="440"/>
      <c r="AY115" s="440"/>
      <c r="AZ115" s="440"/>
      <c r="BA115" s="440"/>
      <c r="BB115" s="440" t="s">
        <v>56</v>
      </c>
      <c r="BC115" s="440"/>
      <c r="BD115" s="440"/>
      <c r="BE115" s="440"/>
      <c r="BF115" s="440" t="s">
        <v>56</v>
      </c>
      <c r="BG115" s="440"/>
      <c r="BH115" s="440"/>
      <c r="BI115" s="440" t="s">
        <v>56</v>
      </c>
    </row>
    <row r="116" spans="1:61" ht="26.25" hidden="1">
      <c r="A116" s="344"/>
      <c r="B116" s="353" t="s">
        <v>560</v>
      </c>
      <c r="C116" s="438" t="s">
        <v>733</v>
      </c>
      <c r="D116" s="439"/>
      <c r="E116" s="356" t="s">
        <v>21</v>
      </c>
      <c r="F116" s="356">
        <v>5</v>
      </c>
      <c r="G116" s="417">
        <v>20</v>
      </c>
      <c r="H116" s="372"/>
      <c r="I116" s="370"/>
      <c r="J116" s="370"/>
      <c r="K116" s="370">
        <v>20</v>
      </c>
      <c r="L116" s="371"/>
      <c r="M116" s="418"/>
      <c r="N116" s="408">
        <v>3</v>
      </c>
      <c r="O116" s="411"/>
      <c r="P116" s="372"/>
      <c r="Q116" s="371">
        <v>20</v>
      </c>
      <c r="R116" s="418"/>
      <c r="S116" s="409"/>
      <c r="T116" s="344"/>
      <c r="U116" s="463" t="str">
        <f t="shared" si="13"/>
        <v>Organizacje pożytku społecznego a bezpieczeństwo państwa</v>
      </c>
      <c r="V116" s="440"/>
      <c r="W116" s="440"/>
      <c r="X116" s="440"/>
      <c r="Y116" s="440"/>
      <c r="Z116" s="440"/>
      <c r="AA116" s="440" t="s">
        <v>56</v>
      </c>
      <c r="AB116" s="440"/>
      <c r="AC116" s="440"/>
      <c r="AD116" s="440"/>
      <c r="AE116" s="440" t="s">
        <v>56</v>
      </c>
      <c r="AF116" s="440"/>
      <c r="AG116" s="440"/>
      <c r="AH116" s="440"/>
      <c r="AI116" s="440"/>
      <c r="AJ116" s="440"/>
      <c r="AK116" s="440"/>
      <c r="AL116" s="440" t="s">
        <v>56</v>
      </c>
      <c r="AM116" s="440"/>
      <c r="AN116" s="440" t="s">
        <v>56</v>
      </c>
      <c r="AO116" s="440"/>
      <c r="AP116" s="440"/>
      <c r="AQ116" s="440"/>
      <c r="AR116" s="440"/>
      <c r="AS116" s="440"/>
      <c r="AT116" s="440"/>
      <c r="AU116" s="440"/>
      <c r="AV116" s="440"/>
      <c r="AW116" s="440" t="s">
        <v>56</v>
      </c>
      <c r="AX116" s="440"/>
      <c r="AY116" s="440"/>
      <c r="AZ116" s="440"/>
      <c r="BA116" s="440" t="s">
        <v>56</v>
      </c>
      <c r="BB116" s="440"/>
      <c r="BC116" s="440"/>
      <c r="BD116" s="440"/>
      <c r="BE116" s="440"/>
      <c r="BF116" s="440" t="s">
        <v>56</v>
      </c>
      <c r="BG116" s="440"/>
      <c r="BH116" s="440"/>
      <c r="BI116" s="440" t="s">
        <v>56</v>
      </c>
    </row>
    <row r="117" spans="1:61" ht="26.25" hidden="1">
      <c r="A117" s="344"/>
      <c r="B117" s="353" t="s">
        <v>562</v>
      </c>
      <c r="C117" s="438" t="s">
        <v>734</v>
      </c>
      <c r="D117" s="439"/>
      <c r="E117" s="356" t="s">
        <v>21</v>
      </c>
      <c r="F117" s="356">
        <v>5</v>
      </c>
      <c r="G117" s="417">
        <v>20</v>
      </c>
      <c r="H117" s="372"/>
      <c r="I117" s="370"/>
      <c r="J117" s="370"/>
      <c r="K117" s="370">
        <v>20</v>
      </c>
      <c r="L117" s="371"/>
      <c r="M117" s="418"/>
      <c r="N117" s="408">
        <v>3</v>
      </c>
      <c r="O117" s="411"/>
      <c r="P117" s="372"/>
      <c r="Q117" s="371">
        <v>20</v>
      </c>
      <c r="R117" s="418"/>
      <c r="S117" s="409"/>
      <c r="T117" s="344"/>
      <c r="U117" s="463" t="str">
        <f t="shared" si="13"/>
        <v>Oszustwo w obrocie gospodarczym</v>
      </c>
      <c r="V117" s="440"/>
      <c r="W117" s="440" t="s">
        <v>56</v>
      </c>
      <c r="X117" s="440" t="s">
        <v>56</v>
      </c>
      <c r="Y117" s="440"/>
      <c r="Z117" s="440"/>
      <c r="AA117" s="440"/>
      <c r="AB117" s="440"/>
      <c r="AC117" s="440"/>
      <c r="AD117" s="440" t="s">
        <v>56</v>
      </c>
      <c r="AE117" s="440"/>
      <c r="AF117" s="440"/>
      <c r="AG117" s="440"/>
      <c r="AH117" s="440"/>
      <c r="AI117" s="440"/>
      <c r="AJ117" s="440"/>
      <c r="AK117" s="440"/>
      <c r="AL117" s="440"/>
      <c r="AM117" s="440" t="s">
        <v>56</v>
      </c>
      <c r="AN117" s="440"/>
      <c r="AO117" s="440"/>
      <c r="AP117" s="440"/>
      <c r="AQ117" s="440" t="s">
        <v>56</v>
      </c>
      <c r="AR117" s="440"/>
      <c r="AS117" s="440"/>
      <c r="AT117" s="440"/>
      <c r="AU117" s="440" t="s">
        <v>56</v>
      </c>
      <c r="AV117" s="440"/>
      <c r="AW117" s="440"/>
      <c r="AX117" s="440" t="s">
        <v>56</v>
      </c>
      <c r="AY117" s="440"/>
      <c r="AZ117" s="440"/>
      <c r="BA117" s="440"/>
      <c r="BB117" s="440"/>
      <c r="BC117" s="440"/>
      <c r="BD117" s="440"/>
      <c r="BE117" s="440"/>
      <c r="BF117" s="440" t="s">
        <v>56</v>
      </c>
      <c r="BG117" s="440"/>
      <c r="BH117" s="440"/>
      <c r="BI117" s="440" t="s">
        <v>56</v>
      </c>
    </row>
    <row r="118" spans="1:61" ht="26.25">
      <c r="A118" s="425"/>
      <c r="B118" s="353"/>
      <c r="C118" s="426" t="s">
        <v>713</v>
      </c>
      <c r="D118" s="427"/>
      <c r="E118" s="428"/>
      <c r="F118" s="428"/>
      <c r="G118" s="429"/>
      <c r="H118" s="430"/>
      <c r="I118" s="431"/>
      <c r="J118" s="431"/>
      <c r="K118" s="431"/>
      <c r="L118" s="432"/>
      <c r="M118" s="433"/>
      <c r="N118" s="434"/>
      <c r="O118" s="461"/>
      <c r="P118" s="430"/>
      <c r="Q118" s="432"/>
      <c r="R118" s="433"/>
      <c r="S118" s="435"/>
      <c r="T118" s="425"/>
      <c r="U118" s="351" t="str">
        <f t="shared" si="13"/>
        <v>Specjalność: Bezpieczeństwo w systemach logistycznych</v>
      </c>
      <c r="V118" s="437"/>
      <c r="W118" s="437"/>
      <c r="X118" s="437"/>
      <c r="Y118" s="437"/>
      <c r="Z118" s="437"/>
      <c r="AA118" s="437"/>
      <c r="AB118" s="437"/>
      <c r="AC118" s="437"/>
      <c r="AD118" s="437"/>
      <c r="AE118" s="437"/>
      <c r="AF118" s="437"/>
      <c r="AG118" s="437"/>
      <c r="AH118" s="437"/>
      <c r="AI118" s="437"/>
      <c r="AJ118" s="437"/>
      <c r="AK118" s="437"/>
      <c r="AL118" s="437"/>
      <c r="AM118" s="437"/>
      <c r="AN118" s="437"/>
      <c r="AO118" s="437"/>
      <c r="AP118" s="437"/>
      <c r="AQ118" s="437"/>
      <c r="AR118" s="437"/>
      <c r="AS118" s="437"/>
      <c r="AT118" s="437"/>
      <c r="AU118" s="437"/>
      <c r="AV118" s="437"/>
      <c r="AW118" s="437"/>
      <c r="AX118" s="437"/>
      <c r="AY118" s="437"/>
      <c r="AZ118" s="437"/>
      <c r="BA118" s="437"/>
      <c r="BB118" s="437"/>
      <c r="BC118" s="437"/>
      <c r="BD118" s="437"/>
      <c r="BE118" s="437"/>
      <c r="BF118" s="437"/>
      <c r="BG118" s="437"/>
      <c r="BH118" s="437"/>
      <c r="BI118" s="437"/>
    </row>
    <row r="119" spans="1:61" ht="26.25">
      <c r="A119" s="333"/>
      <c r="B119" s="353" t="s">
        <v>417</v>
      </c>
      <c r="C119" s="442" t="s">
        <v>719</v>
      </c>
      <c r="D119" s="443" t="s">
        <v>720</v>
      </c>
      <c r="E119" s="464" t="s">
        <v>21</v>
      </c>
      <c r="F119" s="399">
        <v>5</v>
      </c>
      <c r="G119" s="399">
        <v>30</v>
      </c>
      <c r="H119" s="400"/>
      <c r="I119" s="401"/>
      <c r="J119" s="401"/>
      <c r="K119" s="420">
        <v>20</v>
      </c>
      <c r="L119" s="402"/>
      <c r="M119" s="400"/>
      <c r="N119" s="401">
        <v>3</v>
      </c>
      <c r="O119" s="402"/>
      <c r="P119" s="400"/>
      <c r="Q119" s="420">
        <v>20</v>
      </c>
      <c r="R119" s="400"/>
      <c r="S119" s="402"/>
      <c r="T119" s="465"/>
      <c r="U119" s="363" t="str">
        <f t="shared" si="13"/>
        <v>Marketing usług logistycznych</v>
      </c>
      <c r="V119" s="364"/>
      <c r="W119" s="364"/>
      <c r="X119" s="364"/>
      <c r="Y119" s="364"/>
      <c r="Z119" s="364" t="s">
        <v>56</v>
      </c>
      <c r="AA119" s="364"/>
      <c r="AB119" s="364"/>
      <c r="AC119" s="364" t="s">
        <v>56</v>
      </c>
      <c r="AD119" s="364"/>
      <c r="AE119" s="364"/>
      <c r="AF119" s="364"/>
      <c r="AG119" s="364"/>
      <c r="AH119" s="364"/>
      <c r="AI119" s="364"/>
      <c r="AJ119" s="364"/>
      <c r="AK119" s="364"/>
      <c r="AL119" s="364"/>
      <c r="AM119" s="364"/>
      <c r="AN119" s="364"/>
      <c r="AO119" s="364"/>
      <c r="AP119" s="364" t="s">
        <v>56</v>
      </c>
      <c r="AQ119" s="364"/>
      <c r="AR119" s="364"/>
      <c r="AS119" s="364"/>
      <c r="AT119" s="364" t="s">
        <v>56</v>
      </c>
      <c r="AU119" s="364"/>
      <c r="AV119" s="364" t="s">
        <v>56</v>
      </c>
      <c r="AW119" s="364"/>
      <c r="AX119" s="364"/>
      <c r="AY119" s="364"/>
      <c r="AZ119" s="364"/>
      <c r="BA119" s="364"/>
      <c r="BB119" s="364" t="s">
        <v>56</v>
      </c>
      <c r="BC119" s="364"/>
      <c r="BD119" s="364"/>
      <c r="BE119" s="364"/>
      <c r="BF119" s="364" t="s">
        <v>56</v>
      </c>
      <c r="BG119" s="364"/>
      <c r="BH119" s="364"/>
      <c r="BI119" s="364" t="s">
        <v>56</v>
      </c>
    </row>
    <row r="120" spans="1:61" ht="26.25">
      <c r="A120" s="333"/>
      <c r="B120" s="353" t="s">
        <v>558</v>
      </c>
      <c r="C120" s="442" t="s">
        <v>735</v>
      </c>
      <c r="D120" s="443" t="s">
        <v>715</v>
      </c>
      <c r="E120" s="444" t="s">
        <v>21</v>
      </c>
      <c r="F120" s="445">
        <v>5</v>
      </c>
      <c r="G120" s="445">
        <v>30</v>
      </c>
      <c r="H120" s="404"/>
      <c r="I120" s="420"/>
      <c r="J120" s="420"/>
      <c r="K120" s="420">
        <v>20</v>
      </c>
      <c r="L120" s="405"/>
      <c r="M120" s="404"/>
      <c r="N120" s="420">
        <v>3</v>
      </c>
      <c r="O120" s="405"/>
      <c r="P120" s="404"/>
      <c r="Q120" s="420">
        <v>20</v>
      </c>
      <c r="R120" s="404"/>
      <c r="S120" s="405"/>
      <c r="T120" s="465"/>
      <c r="U120" s="363" t="str">
        <f t="shared" si="13"/>
        <v>Infrastruktura logistyczna</v>
      </c>
      <c r="V120" s="364"/>
      <c r="W120" s="364"/>
      <c r="X120" s="364"/>
      <c r="Y120" s="364"/>
      <c r="Z120" s="364"/>
      <c r="AA120" s="364" t="s">
        <v>56</v>
      </c>
      <c r="AB120" s="364"/>
      <c r="AC120" s="364"/>
      <c r="AD120" s="364"/>
      <c r="AE120" s="364" t="s">
        <v>56</v>
      </c>
      <c r="AF120" s="364"/>
      <c r="AG120" s="364"/>
      <c r="AH120" s="364"/>
      <c r="AI120" s="364"/>
      <c r="AJ120" s="364"/>
      <c r="AK120" s="364"/>
      <c r="AL120" s="364" t="s">
        <v>56</v>
      </c>
      <c r="AM120" s="364"/>
      <c r="AN120" s="364" t="s">
        <v>56</v>
      </c>
      <c r="AO120" s="364"/>
      <c r="AP120" s="364"/>
      <c r="AQ120" s="364"/>
      <c r="AR120" s="364"/>
      <c r="AS120" s="364"/>
      <c r="AT120" s="364"/>
      <c r="AU120" s="364"/>
      <c r="AV120" s="364"/>
      <c r="AW120" s="364" t="s">
        <v>56</v>
      </c>
      <c r="AX120" s="364"/>
      <c r="AY120" s="364"/>
      <c r="AZ120" s="364"/>
      <c r="BA120" s="364" t="s">
        <v>56</v>
      </c>
      <c r="BB120" s="364"/>
      <c r="BC120" s="364"/>
      <c r="BD120" s="364"/>
      <c r="BE120" s="364"/>
      <c r="BF120" s="364" t="s">
        <v>56</v>
      </c>
      <c r="BG120" s="364"/>
      <c r="BH120" s="364"/>
      <c r="BI120" s="364" t="s">
        <v>56</v>
      </c>
    </row>
    <row r="121" spans="1:61" ht="27" thickBot="1">
      <c r="A121" s="333"/>
      <c r="B121" s="353" t="s">
        <v>560</v>
      </c>
      <c r="C121" s="442" t="s">
        <v>736</v>
      </c>
      <c r="D121" s="443" t="s">
        <v>737</v>
      </c>
      <c r="E121" s="444" t="s">
        <v>21</v>
      </c>
      <c r="F121" s="445">
        <v>5</v>
      </c>
      <c r="G121" s="445">
        <v>30</v>
      </c>
      <c r="H121" s="404"/>
      <c r="I121" s="420"/>
      <c r="J121" s="420"/>
      <c r="K121" s="420">
        <v>20</v>
      </c>
      <c r="L121" s="405"/>
      <c r="M121" s="404"/>
      <c r="N121" s="420">
        <v>3</v>
      </c>
      <c r="O121" s="405"/>
      <c r="P121" s="404"/>
      <c r="Q121" s="420">
        <v>20</v>
      </c>
      <c r="R121" s="404"/>
      <c r="S121" s="405"/>
      <c r="T121" s="465"/>
      <c r="U121" s="363" t="str">
        <f t="shared" si="13"/>
        <v>Bezpieczeństwo transportu morskiego</v>
      </c>
      <c r="V121" s="364" t="s">
        <v>56</v>
      </c>
      <c r="W121" s="364"/>
      <c r="X121" s="364"/>
      <c r="Y121" s="364"/>
      <c r="Z121" s="364"/>
      <c r="AA121" s="364"/>
      <c r="AB121" s="364"/>
      <c r="AC121" s="364"/>
      <c r="AD121" s="364" t="s">
        <v>56</v>
      </c>
      <c r="AE121" s="364"/>
      <c r="AF121" s="364"/>
      <c r="AG121" s="364"/>
      <c r="AH121" s="364"/>
      <c r="AI121" s="364"/>
      <c r="AJ121" s="364" t="s">
        <v>56</v>
      </c>
      <c r="AK121" s="364"/>
      <c r="AL121" s="364"/>
      <c r="AM121" s="364"/>
      <c r="AN121" s="364"/>
      <c r="AO121" s="364"/>
      <c r="AP121" s="364"/>
      <c r="AQ121" s="364"/>
      <c r="AR121" s="364" t="s">
        <v>56</v>
      </c>
      <c r="AS121" s="364"/>
      <c r="AT121" s="364"/>
      <c r="AU121" s="364" t="s">
        <v>56</v>
      </c>
      <c r="AV121" s="364"/>
      <c r="AW121" s="364"/>
      <c r="AX121" s="364" t="s">
        <v>56</v>
      </c>
      <c r="AY121" s="364"/>
      <c r="AZ121" s="364"/>
      <c r="BA121" s="364"/>
      <c r="BB121" s="364"/>
      <c r="BC121" s="364"/>
      <c r="BD121" s="364"/>
      <c r="BE121" s="364"/>
      <c r="BF121" s="364" t="s">
        <v>56</v>
      </c>
      <c r="BG121" s="364"/>
      <c r="BH121" s="364"/>
      <c r="BI121" s="364" t="s">
        <v>56</v>
      </c>
    </row>
    <row r="122" spans="1:61" ht="26.25" hidden="1">
      <c r="A122" s="425"/>
      <c r="B122" s="353"/>
      <c r="C122" s="426" t="s">
        <v>718</v>
      </c>
      <c r="D122" s="427"/>
      <c r="E122" s="428"/>
      <c r="F122" s="428"/>
      <c r="G122" s="429"/>
      <c r="H122" s="430"/>
      <c r="I122" s="431"/>
      <c r="J122" s="431"/>
      <c r="K122" s="431"/>
      <c r="L122" s="432"/>
      <c r="M122" s="433"/>
      <c r="N122" s="434"/>
      <c r="O122" s="461"/>
      <c r="P122" s="430"/>
      <c r="Q122" s="432"/>
      <c r="R122" s="433"/>
      <c r="S122" s="435"/>
      <c r="T122" s="425"/>
      <c r="U122" s="351" t="str">
        <f t="shared" si="13"/>
        <v>Specjalność: Logistyka</v>
      </c>
      <c r="V122" s="437"/>
      <c r="W122" s="437"/>
      <c r="X122" s="437"/>
      <c r="Y122" s="437"/>
      <c r="Z122" s="437"/>
      <c r="AA122" s="437"/>
      <c r="AB122" s="437"/>
      <c r="AC122" s="437"/>
      <c r="AD122" s="437"/>
      <c r="AE122" s="437"/>
      <c r="AF122" s="437"/>
      <c r="AG122" s="437"/>
      <c r="AH122" s="437"/>
      <c r="AI122" s="437"/>
      <c r="AJ122" s="437"/>
      <c r="AK122" s="437"/>
      <c r="AL122" s="437"/>
      <c r="AM122" s="437"/>
      <c r="AN122" s="437"/>
      <c r="AO122" s="437"/>
      <c r="AP122" s="437"/>
      <c r="AQ122" s="437"/>
      <c r="AR122" s="437"/>
      <c r="AS122" s="437"/>
      <c r="AT122" s="437"/>
      <c r="AU122" s="437"/>
      <c r="AV122" s="437"/>
      <c r="AW122" s="437"/>
      <c r="AX122" s="437"/>
      <c r="AY122" s="437"/>
      <c r="AZ122" s="437"/>
      <c r="BA122" s="437"/>
      <c r="BB122" s="437"/>
      <c r="BC122" s="437"/>
      <c r="BD122" s="437"/>
      <c r="BE122" s="437"/>
      <c r="BF122" s="437"/>
      <c r="BG122" s="437"/>
      <c r="BH122" s="437"/>
      <c r="BI122" s="437"/>
    </row>
    <row r="123" spans="1:61" ht="26.25" hidden="1">
      <c r="A123" s="333"/>
      <c r="B123" s="353" t="s">
        <v>417</v>
      </c>
      <c r="C123" s="397" t="s">
        <v>738</v>
      </c>
      <c r="D123" s="398" t="s">
        <v>720</v>
      </c>
      <c r="E123" s="399" t="s">
        <v>21</v>
      </c>
      <c r="F123" s="399">
        <v>5</v>
      </c>
      <c r="G123" s="419">
        <v>20</v>
      </c>
      <c r="H123" s="404"/>
      <c r="I123" s="420"/>
      <c r="J123" s="420"/>
      <c r="K123" s="370">
        <v>20</v>
      </c>
      <c r="L123" s="405"/>
      <c r="M123" s="421"/>
      <c r="N123" s="401">
        <v>3</v>
      </c>
      <c r="O123" s="403"/>
      <c r="P123" s="404"/>
      <c r="Q123" s="405">
        <v>20</v>
      </c>
      <c r="R123" s="421"/>
      <c r="S123" s="402"/>
      <c r="T123" s="333"/>
      <c r="U123" s="456" t="str">
        <f t="shared" si="13"/>
        <v>Zarządzanie łańcuchami dostaw</v>
      </c>
      <c r="V123" s="364"/>
      <c r="W123" s="364"/>
      <c r="X123" s="364"/>
      <c r="Y123" s="364"/>
      <c r="Z123" s="364" t="s">
        <v>56</v>
      </c>
      <c r="AA123" s="364"/>
      <c r="AB123" s="364"/>
      <c r="AC123" s="364"/>
      <c r="AD123" s="364"/>
      <c r="AE123" s="364"/>
      <c r="AF123" s="364"/>
      <c r="AG123" s="364" t="s">
        <v>56</v>
      </c>
      <c r="AH123" s="364"/>
      <c r="AI123" s="364"/>
      <c r="AJ123" s="364"/>
      <c r="AK123" s="364"/>
      <c r="AL123" s="364"/>
      <c r="AM123" s="364"/>
      <c r="AN123" s="364"/>
      <c r="AO123" s="364" t="s">
        <v>56</v>
      </c>
      <c r="AP123" s="364"/>
      <c r="AQ123" s="364"/>
      <c r="AR123" s="364"/>
      <c r="AS123" s="364"/>
      <c r="AT123" s="364" t="s">
        <v>56</v>
      </c>
      <c r="AU123" s="364" t="s">
        <v>56</v>
      </c>
      <c r="AV123" s="364"/>
      <c r="AW123" s="364"/>
      <c r="AX123" s="364"/>
      <c r="AY123" s="364"/>
      <c r="AZ123" s="364"/>
      <c r="BA123" s="364"/>
      <c r="BB123" s="364" t="s">
        <v>56</v>
      </c>
      <c r="BC123" s="364"/>
      <c r="BD123" s="364"/>
      <c r="BE123" s="364"/>
      <c r="BF123" s="364" t="s">
        <v>56</v>
      </c>
      <c r="BG123" s="364"/>
      <c r="BH123" s="364"/>
      <c r="BI123" s="364" t="s">
        <v>56</v>
      </c>
    </row>
    <row r="124" spans="1:61" ht="26.25" hidden="1">
      <c r="A124" s="333"/>
      <c r="B124" s="353" t="s">
        <v>558</v>
      </c>
      <c r="C124" s="442" t="s">
        <v>735</v>
      </c>
      <c r="D124" s="443" t="s">
        <v>715</v>
      </c>
      <c r="E124" s="445" t="s">
        <v>21</v>
      </c>
      <c r="F124" s="445">
        <v>5</v>
      </c>
      <c r="G124" s="454">
        <v>20</v>
      </c>
      <c r="H124" s="404"/>
      <c r="I124" s="420"/>
      <c r="J124" s="420"/>
      <c r="K124" s="370">
        <v>20</v>
      </c>
      <c r="L124" s="405"/>
      <c r="M124" s="455"/>
      <c r="N124" s="420">
        <v>3</v>
      </c>
      <c r="O124" s="466"/>
      <c r="P124" s="404"/>
      <c r="Q124" s="405">
        <v>20</v>
      </c>
      <c r="R124" s="455"/>
      <c r="S124" s="405"/>
      <c r="T124" s="333"/>
      <c r="U124" s="456" t="str">
        <f t="shared" si="13"/>
        <v>Infrastruktura logistyczna</v>
      </c>
      <c r="V124" s="364"/>
      <c r="W124" s="364"/>
      <c r="X124" s="364"/>
      <c r="Y124" s="364"/>
      <c r="Z124" s="364"/>
      <c r="AA124" s="364" t="s">
        <v>56</v>
      </c>
      <c r="AB124" s="364"/>
      <c r="AC124" s="364"/>
      <c r="AD124" s="364"/>
      <c r="AE124" s="364" t="s">
        <v>56</v>
      </c>
      <c r="AF124" s="364"/>
      <c r="AG124" s="364"/>
      <c r="AH124" s="364"/>
      <c r="AI124" s="364"/>
      <c r="AJ124" s="364"/>
      <c r="AK124" s="364"/>
      <c r="AL124" s="364" t="s">
        <v>56</v>
      </c>
      <c r="AM124" s="364"/>
      <c r="AN124" s="364" t="s">
        <v>56</v>
      </c>
      <c r="AO124" s="364"/>
      <c r="AP124" s="364"/>
      <c r="AQ124" s="364"/>
      <c r="AR124" s="364"/>
      <c r="AS124" s="364"/>
      <c r="AT124" s="364"/>
      <c r="AU124" s="364"/>
      <c r="AV124" s="364"/>
      <c r="AW124" s="364" t="s">
        <v>56</v>
      </c>
      <c r="AX124" s="364"/>
      <c r="AY124" s="364"/>
      <c r="AZ124" s="364"/>
      <c r="BA124" s="364" t="s">
        <v>56</v>
      </c>
      <c r="BB124" s="364"/>
      <c r="BC124" s="364"/>
      <c r="BD124" s="364"/>
      <c r="BE124" s="364"/>
      <c r="BF124" s="364" t="s">
        <v>56</v>
      </c>
      <c r="BG124" s="364"/>
      <c r="BH124" s="364"/>
      <c r="BI124" s="364" t="s">
        <v>56</v>
      </c>
    </row>
    <row r="125" spans="1:61" ht="27" hidden="1" thickBot="1">
      <c r="A125" s="333"/>
      <c r="B125" s="353" t="s">
        <v>560</v>
      </c>
      <c r="C125" s="442" t="s">
        <v>739</v>
      </c>
      <c r="D125" s="443" t="s">
        <v>699</v>
      </c>
      <c r="E125" s="445" t="s">
        <v>21</v>
      </c>
      <c r="F125" s="445">
        <v>5</v>
      </c>
      <c r="G125" s="454">
        <v>20</v>
      </c>
      <c r="H125" s="457"/>
      <c r="I125" s="458"/>
      <c r="J125" s="458"/>
      <c r="K125" s="424">
        <v>20</v>
      </c>
      <c r="L125" s="459"/>
      <c r="M125" s="455"/>
      <c r="N125" s="420">
        <v>3</v>
      </c>
      <c r="O125" s="466"/>
      <c r="P125" s="457"/>
      <c r="Q125" s="459">
        <v>20</v>
      </c>
      <c r="R125" s="455"/>
      <c r="S125" s="405"/>
      <c r="T125" s="333"/>
      <c r="U125" s="456" t="str">
        <f t="shared" si="13"/>
        <v>Bezpieczeństwo w systemach transportowych</v>
      </c>
      <c r="V125" s="364"/>
      <c r="W125" s="364" t="s">
        <v>56</v>
      </c>
      <c r="X125" s="364" t="s">
        <v>56</v>
      </c>
      <c r="Y125" s="364"/>
      <c r="Z125" s="364"/>
      <c r="AA125" s="364"/>
      <c r="AB125" s="364"/>
      <c r="AC125" s="364"/>
      <c r="AD125" s="364" t="s">
        <v>56</v>
      </c>
      <c r="AE125" s="364"/>
      <c r="AF125" s="364"/>
      <c r="AG125" s="364"/>
      <c r="AH125" s="364"/>
      <c r="AI125" s="364"/>
      <c r="AJ125" s="364"/>
      <c r="AK125" s="364"/>
      <c r="AL125" s="364"/>
      <c r="AM125" s="364" t="s">
        <v>56</v>
      </c>
      <c r="AN125" s="364"/>
      <c r="AO125" s="364"/>
      <c r="AP125" s="364"/>
      <c r="AQ125" s="364" t="s">
        <v>56</v>
      </c>
      <c r="AR125" s="364"/>
      <c r="AS125" s="364"/>
      <c r="AT125" s="364"/>
      <c r="AU125" s="364" t="s">
        <v>56</v>
      </c>
      <c r="AV125" s="364"/>
      <c r="AW125" s="364"/>
      <c r="AX125" s="364" t="s">
        <v>56</v>
      </c>
      <c r="AY125" s="364"/>
      <c r="AZ125" s="364"/>
      <c r="BA125" s="364"/>
      <c r="BB125" s="364"/>
      <c r="BC125" s="364"/>
      <c r="BD125" s="364"/>
      <c r="BE125" s="364"/>
      <c r="BF125" s="364" t="s">
        <v>56</v>
      </c>
      <c r="BG125" s="364"/>
      <c r="BH125" s="364"/>
      <c r="BI125" s="364" t="s">
        <v>56</v>
      </c>
    </row>
    <row r="126" spans="1:61" ht="27" thickBot="1">
      <c r="A126" s="333"/>
      <c r="B126" s="1120" t="s">
        <v>180</v>
      </c>
      <c r="C126" s="1121"/>
      <c r="D126" s="1121"/>
      <c r="E126" s="1121"/>
      <c r="F126" s="1121"/>
      <c r="G126" s="1118">
        <f>SUM(G98:G105)</f>
        <v>250</v>
      </c>
      <c r="H126" s="389">
        <f>SUM(H98:H105)</f>
        <v>80</v>
      </c>
      <c r="I126" s="389">
        <f t="shared" ref="I126:L126" si="15">SUM(I98:I105)</f>
        <v>20</v>
      </c>
      <c r="J126" s="389">
        <f t="shared" si="15"/>
        <v>20</v>
      </c>
      <c r="K126" s="389">
        <f t="shared" si="15"/>
        <v>130</v>
      </c>
      <c r="L126" s="389">
        <f t="shared" si="15"/>
        <v>0</v>
      </c>
      <c r="M126" s="388">
        <f>SUM(M98:M105)</f>
        <v>17</v>
      </c>
      <c r="N126" s="388">
        <f t="shared" ref="N126:R126" si="16">SUM(N98:N105)</f>
        <v>13</v>
      </c>
      <c r="O126" s="388">
        <f t="shared" si="16"/>
        <v>0</v>
      </c>
      <c r="P126" s="389">
        <f>SUM(P98:P105)</f>
        <v>80</v>
      </c>
      <c r="Q126" s="389">
        <f t="shared" si="16"/>
        <v>170</v>
      </c>
      <c r="R126" s="388">
        <f t="shared" si="16"/>
        <v>0</v>
      </c>
      <c r="S126" s="388">
        <f>SUM(S98:S105)</f>
        <v>0</v>
      </c>
      <c r="T126" s="348"/>
      <c r="U126" s="390"/>
      <c r="V126" s="338"/>
      <c r="W126" s="338"/>
      <c r="X126" s="338"/>
      <c r="Y126" s="338"/>
      <c r="Z126" s="338"/>
      <c r="AA126" s="338"/>
      <c r="AB126" s="338"/>
      <c r="AC126" s="338"/>
      <c r="AD126" s="338"/>
      <c r="AE126" s="338"/>
      <c r="AF126" s="338"/>
      <c r="AG126" s="338"/>
      <c r="AH126" s="338"/>
      <c r="AI126" s="338"/>
      <c r="AJ126" s="338"/>
      <c r="AK126" s="338"/>
      <c r="AL126" s="338"/>
      <c r="AM126" s="338"/>
      <c r="AN126" s="338"/>
      <c r="AO126" s="338"/>
      <c r="AP126" s="338"/>
      <c r="AQ126" s="338"/>
      <c r="AR126" s="338"/>
      <c r="AS126" s="338"/>
      <c r="AT126" s="338"/>
      <c r="AU126" s="338"/>
      <c r="AV126" s="338"/>
      <c r="AW126" s="338"/>
      <c r="AX126" s="338"/>
      <c r="AY126" s="338"/>
      <c r="AZ126" s="338"/>
      <c r="BA126" s="338"/>
      <c r="BB126" s="338"/>
      <c r="BC126" s="338"/>
      <c r="BD126" s="338"/>
      <c r="BE126" s="338"/>
      <c r="BF126" s="338"/>
      <c r="BG126" s="338"/>
      <c r="BH126" s="338"/>
      <c r="BI126" s="338"/>
    </row>
    <row r="127" spans="1:61" ht="27" thickBot="1">
      <c r="A127" s="333"/>
      <c r="B127" s="1122"/>
      <c r="C127" s="1123"/>
      <c r="D127" s="1123"/>
      <c r="E127" s="1123"/>
      <c r="F127" s="1123"/>
      <c r="G127" s="1119"/>
      <c r="H127" s="1107">
        <f>SUM(H126:L126)</f>
        <v>250</v>
      </c>
      <c r="I127" s="1107"/>
      <c r="J127" s="1107"/>
      <c r="K127" s="1107"/>
      <c r="L127" s="1107"/>
      <c r="M127" s="1107">
        <f>SUM(M126:O126)</f>
        <v>30</v>
      </c>
      <c r="N127" s="1107"/>
      <c r="O127" s="1107"/>
      <c r="P127" s="1107">
        <f>SUM(P126:Q126)</f>
        <v>250</v>
      </c>
      <c r="Q127" s="1107"/>
      <c r="R127" s="1107">
        <f>SUM(R126:S126)</f>
        <v>0</v>
      </c>
      <c r="S127" s="1107"/>
      <c r="T127" s="333"/>
      <c r="U127" s="391"/>
      <c r="V127" s="338"/>
      <c r="W127" s="338"/>
      <c r="X127" s="338"/>
      <c r="Y127" s="338"/>
      <c r="Z127" s="338"/>
      <c r="AA127" s="338"/>
      <c r="AB127" s="338"/>
      <c r="AC127" s="338"/>
      <c r="AD127" s="338"/>
      <c r="AE127" s="338"/>
      <c r="AF127" s="338"/>
      <c r="AG127" s="338"/>
      <c r="AH127" s="338"/>
      <c r="AI127" s="338"/>
      <c r="AJ127" s="338"/>
      <c r="AK127" s="338"/>
      <c r="AL127" s="338"/>
      <c r="AM127" s="338"/>
      <c r="AN127" s="338"/>
      <c r="AO127" s="338"/>
      <c r="AP127" s="338"/>
      <c r="AQ127" s="338"/>
      <c r="AR127" s="338"/>
      <c r="AS127" s="338"/>
      <c r="AT127" s="338"/>
      <c r="AU127" s="338"/>
      <c r="AV127" s="338"/>
      <c r="AW127" s="338"/>
      <c r="AX127" s="338"/>
      <c r="AY127" s="338"/>
      <c r="AZ127" s="338"/>
      <c r="BA127" s="338"/>
      <c r="BB127" s="338"/>
      <c r="BC127" s="338"/>
      <c r="BD127" s="338"/>
      <c r="BE127" s="338"/>
      <c r="BF127" s="338"/>
      <c r="BG127" s="338"/>
      <c r="BH127" s="338"/>
      <c r="BI127" s="338"/>
    </row>
    <row r="128" spans="1:61" ht="21">
      <c r="A128" s="333"/>
      <c r="B128" s="333"/>
      <c r="C128" s="415"/>
      <c r="D128" s="333"/>
      <c r="E128" s="338"/>
      <c r="F128" s="333"/>
      <c r="G128" s="333"/>
      <c r="H128" s="333"/>
      <c r="I128" s="333"/>
      <c r="J128" s="333"/>
      <c r="K128" s="333"/>
      <c r="L128" s="333"/>
      <c r="M128" s="333"/>
      <c r="N128" s="333"/>
      <c r="O128" s="333"/>
      <c r="P128" s="333"/>
      <c r="Q128" s="333"/>
      <c r="R128" s="333"/>
      <c r="S128" s="333"/>
      <c r="T128" s="333"/>
      <c r="U128" s="391"/>
      <c r="V128" s="338"/>
      <c r="W128" s="338"/>
      <c r="X128" s="338"/>
      <c r="Y128" s="338"/>
      <c r="Z128" s="338"/>
      <c r="AA128" s="338"/>
      <c r="AB128" s="338"/>
      <c r="AC128" s="338"/>
      <c r="AD128" s="338"/>
      <c r="AE128" s="338"/>
      <c r="AF128" s="338"/>
      <c r="AG128" s="338"/>
      <c r="AH128" s="338"/>
      <c r="AI128" s="338"/>
      <c r="AJ128" s="338"/>
      <c r="AK128" s="338"/>
      <c r="AL128" s="338"/>
      <c r="AM128" s="338"/>
      <c r="AN128" s="338"/>
      <c r="AO128" s="338"/>
      <c r="AP128" s="338"/>
      <c r="AQ128" s="338"/>
      <c r="AR128" s="338"/>
      <c r="AS128" s="338"/>
      <c r="AT128" s="338"/>
      <c r="AU128" s="338"/>
      <c r="AV128" s="338"/>
      <c r="AW128" s="338"/>
      <c r="AX128" s="338"/>
      <c r="AY128" s="338"/>
      <c r="AZ128" s="338"/>
      <c r="BA128" s="338"/>
      <c r="BB128" s="338"/>
      <c r="BC128" s="338"/>
      <c r="BD128" s="338"/>
      <c r="BE128" s="338"/>
      <c r="BF128" s="338"/>
      <c r="BG128" s="338"/>
      <c r="BH128" s="338"/>
      <c r="BI128" s="338"/>
    </row>
    <row r="129" spans="1:61" ht="21">
      <c r="A129" s="333"/>
      <c r="B129" s="333"/>
      <c r="C129" s="415"/>
      <c r="D129" s="333"/>
      <c r="E129" s="338"/>
      <c r="F129" s="333"/>
      <c r="G129" s="333"/>
      <c r="H129" s="333"/>
      <c r="I129" s="333"/>
      <c r="J129" s="333"/>
      <c r="K129" s="333"/>
      <c r="L129" s="333"/>
      <c r="M129" s="333"/>
      <c r="N129" s="333"/>
      <c r="O129" s="333"/>
      <c r="P129" s="333"/>
      <c r="Q129" s="333"/>
      <c r="R129" s="333"/>
      <c r="S129" s="333"/>
      <c r="T129" s="333"/>
      <c r="U129" s="391"/>
      <c r="V129" s="338"/>
      <c r="W129" s="338"/>
      <c r="X129" s="338"/>
      <c r="Y129" s="338"/>
      <c r="Z129" s="338"/>
      <c r="AA129" s="338"/>
      <c r="AB129" s="338"/>
      <c r="AC129" s="338"/>
      <c r="AD129" s="338"/>
      <c r="AE129" s="338"/>
      <c r="AF129" s="338"/>
      <c r="AG129" s="338"/>
      <c r="AH129" s="338"/>
      <c r="AI129" s="338"/>
      <c r="AJ129" s="338"/>
      <c r="AK129" s="338"/>
      <c r="AL129" s="338"/>
      <c r="AM129" s="338"/>
      <c r="AN129" s="338"/>
      <c r="AO129" s="338"/>
      <c r="AP129" s="338"/>
      <c r="AQ129" s="338"/>
      <c r="AR129" s="338"/>
      <c r="AS129" s="338"/>
      <c r="AT129" s="338"/>
      <c r="AU129" s="338"/>
      <c r="AV129" s="338"/>
      <c r="AW129" s="338"/>
      <c r="AX129" s="338"/>
      <c r="AY129" s="338"/>
      <c r="AZ129" s="338"/>
      <c r="BA129" s="338"/>
      <c r="BB129" s="338"/>
      <c r="BC129" s="338"/>
      <c r="BD129" s="338"/>
      <c r="BE129" s="338"/>
      <c r="BF129" s="338"/>
      <c r="BG129" s="338"/>
      <c r="BH129" s="338"/>
      <c r="BI129" s="338"/>
    </row>
    <row r="130" spans="1:61" ht="21">
      <c r="A130" s="333"/>
      <c r="B130" s="333"/>
      <c r="C130" s="415"/>
      <c r="D130" s="333"/>
      <c r="E130" s="338"/>
      <c r="F130" s="333"/>
      <c r="G130" s="333"/>
      <c r="H130" s="333"/>
      <c r="I130" s="333"/>
      <c r="J130" s="333"/>
      <c r="K130" s="333"/>
      <c r="L130" s="333"/>
      <c r="M130" s="333"/>
      <c r="N130" s="333"/>
      <c r="O130" s="333"/>
      <c r="P130" s="333"/>
      <c r="Q130" s="333"/>
      <c r="R130" s="333"/>
      <c r="S130" s="333"/>
      <c r="T130" s="333"/>
      <c r="U130" s="391"/>
      <c r="V130" s="338"/>
      <c r="W130" s="338"/>
      <c r="X130" s="338"/>
      <c r="Y130" s="338"/>
      <c r="Z130" s="338"/>
      <c r="AA130" s="338"/>
      <c r="AB130" s="338"/>
      <c r="AC130" s="338"/>
      <c r="AD130" s="338"/>
      <c r="AE130" s="338"/>
      <c r="AF130" s="338"/>
      <c r="AG130" s="338"/>
      <c r="AH130" s="338"/>
      <c r="AI130" s="338"/>
      <c r="AJ130" s="338"/>
      <c r="AK130" s="338"/>
      <c r="AL130" s="338"/>
      <c r="AM130" s="338"/>
      <c r="AN130" s="338"/>
      <c r="AO130" s="338"/>
      <c r="AP130" s="338"/>
      <c r="AQ130" s="338"/>
      <c r="AR130" s="338"/>
      <c r="AS130" s="338"/>
      <c r="AT130" s="338"/>
      <c r="AU130" s="338"/>
      <c r="AV130" s="338"/>
      <c r="AW130" s="338"/>
      <c r="AX130" s="338"/>
      <c r="AY130" s="338"/>
      <c r="AZ130" s="338"/>
      <c r="BA130" s="338"/>
      <c r="BB130" s="338"/>
      <c r="BC130" s="338"/>
      <c r="BD130" s="338"/>
      <c r="BE130" s="338"/>
      <c r="BF130" s="338"/>
      <c r="BG130" s="338"/>
      <c r="BH130" s="338"/>
      <c r="BI130" s="338"/>
    </row>
    <row r="131" spans="1:61" ht="26.25">
      <c r="A131" s="333"/>
      <c r="B131" s="334"/>
      <c r="C131" s="335" t="s">
        <v>24</v>
      </c>
      <c r="D131" s="334"/>
      <c r="E131" s="392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T131" s="333"/>
      <c r="U131" s="335" t="s">
        <v>24</v>
      </c>
      <c r="V131" s="338"/>
      <c r="W131" s="338"/>
      <c r="X131" s="338"/>
      <c r="Y131" s="338"/>
      <c r="Z131" s="338"/>
      <c r="AA131" s="338"/>
      <c r="AB131" s="338"/>
      <c r="AC131" s="338"/>
      <c r="AD131" s="338"/>
      <c r="AE131" s="338"/>
      <c r="AF131" s="338"/>
      <c r="AG131" s="338"/>
      <c r="AH131" s="338"/>
      <c r="AI131" s="338"/>
      <c r="AJ131" s="338"/>
      <c r="AK131" s="338"/>
      <c r="AL131" s="338"/>
      <c r="AM131" s="338"/>
      <c r="AN131" s="338"/>
      <c r="AO131" s="338"/>
      <c r="AP131" s="338"/>
      <c r="AQ131" s="338"/>
      <c r="AR131" s="338"/>
      <c r="AS131" s="338"/>
      <c r="AT131" s="338"/>
      <c r="AU131" s="338"/>
      <c r="AV131" s="338"/>
      <c r="AW131" s="338"/>
      <c r="AX131" s="338"/>
      <c r="AY131" s="338"/>
      <c r="AZ131" s="338"/>
      <c r="BA131" s="338"/>
      <c r="BB131" s="338"/>
      <c r="BC131" s="338"/>
      <c r="BD131" s="338"/>
      <c r="BE131" s="338"/>
      <c r="BF131" s="338"/>
      <c r="BG131" s="338"/>
      <c r="BH131" s="338"/>
      <c r="BI131" s="338"/>
    </row>
    <row r="132" spans="1:61" ht="26.25">
      <c r="A132" s="333"/>
      <c r="B132" s="334"/>
      <c r="C132" s="335" t="s">
        <v>25</v>
      </c>
      <c r="D132" s="334"/>
      <c r="E132" s="392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T132" s="333"/>
      <c r="U132" s="335" t="s">
        <v>25</v>
      </c>
      <c r="V132" s="338"/>
      <c r="W132" s="338"/>
      <c r="X132" s="338"/>
      <c r="Y132" s="338"/>
      <c r="Z132" s="338"/>
      <c r="AA132" s="338"/>
      <c r="AB132" s="338"/>
      <c r="AC132" s="338"/>
      <c r="AD132" s="338"/>
      <c r="AE132" s="338"/>
      <c r="AF132" s="338"/>
      <c r="AG132" s="338"/>
      <c r="AH132" s="338"/>
      <c r="AI132" s="338"/>
      <c r="AJ132" s="338"/>
      <c r="AK132" s="338"/>
      <c r="AL132" s="338"/>
      <c r="AM132" s="338"/>
      <c r="AN132" s="338"/>
      <c r="AO132" s="338"/>
      <c r="AP132" s="338"/>
      <c r="AQ132" s="338"/>
      <c r="AR132" s="338"/>
      <c r="AS132" s="338"/>
      <c r="AT132" s="338"/>
      <c r="AU132" s="338"/>
      <c r="AV132" s="338"/>
      <c r="AW132" s="338"/>
      <c r="AX132" s="338"/>
      <c r="AY132" s="338"/>
      <c r="AZ132" s="338"/>
      <c r="BA132" s="338"/>
      <c r="BB132" s="338"/>
      <c r="BC132" s="338"/>
      <c r="BD132" s="338"/>
      <c r="BE132" s="338"/>
      <c r="BF132" s="338"/>
      <c r="BG132" s="338"/>
      <c r="BH132" s="338"/>
      <c r="BI132" s="338"/>
    </row>
    <row r="133" spans="1:61" ht="26.25">
      <c r="A133" s="333"/>
      <c r="B133" s="334"/>
      <c r="C133" s="335" t="s">
        <v>26</v>
      </c>
      <c r="D133" s="334"/>
      <c r="E133" s="392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T133" s="333"/>
      <c r="U133" s="335" t="s">
        <v>26</v>
      </c>
      <c r="V133" s="338"/>
      <c r="W133" s="338"/>
      <c r="X133" s="338"/>
      <c r="Y133" s="338"/>
      <c r="Z133" s="338"/>
      <c r="AA133" s="338"/>
      <c r="AB133" s="338"/>
      <c r="AC133" s="338"/>
      <c r="AD133" s="338"/>
      <c r="AE133" s="338"/>
      <c r="AF133" s="338"/>
      <c r="AG133" s="338"/>
      <c r="AH133" s="338"/>
      <c r="AI133" s="338"/>
      <c r="AJ133" s="338"/>
      <c r="AK133" s="338"/>
      <c r="AL133" s="338"/>
      <c r="AM133" s="338"/>
      <c r="AN133" s="338"/>
      <c r="AO133" s="338"/>
      <c r="AP133" s="338"/>
      <c r="AQ133" s="338"/>
      <c r="AR133" s="338"/>
      <c r="AS133" s="338"/>
      <c r="AT133" s="338"/>
      <c r="AU133" s="338"/>
      <c r="AV133" s="338"/>
      <c r="AW133" s="338"/>
      <c r="AX133" s="338"/>
      <c r="AY133" s="338"/>
      <c r="AZ133" s="338"/>
      <c r="BA133" s="338"/>
      <c r="BB133" s="338"/>
      <c r="BC133" s="338"/>
      <c r="BD133" s="338"/>
      <c r="BE133" s="338"/>
      <c r="BF133" s="338"/>
      <c r="BG133" s="338"/>
      <c r="BH133" s="338"/>
      <c r="BI133" s="338"/>
    </row>
    <row r="134" spans="1:61" ht="26.25">
      <c r="A134" s="340"/>
      <c r="B134" s="334"/>
      <c r="C134" s="341" t="s">
        <v>651</v>
      </c>
      <c r="D134" s="334"/>
      <c r="E134" s="342"/>
      <c r="F134" s="343"/>
      <c r="G134" s="343"/>
      <c r="H134" s="343"/>
      <c r="I134" s="334"/>
      <c r="J134" s="343"/>
      <c r="K134" s="343"/>
      <c r="L134" s="343"/>
      <c r="M134" s="343"/>
      <c r="N134" s="343"/>
      <c r="O134" s="343"/>
      <c r="P134" s="343"/>
      <c r="Q134" s="343"/>
      <c r="R134" s="343"/>
      <c r="S134" s="343"/>
      <c r="T134" s="344"/>
      <c r="U134" s="341" t="s">
        <v>651</v>
      </c>
      <c r="V134" s="345"/>
      <c r="W134" s="345"/>
      <c r="X134" s="345"/>
      <c r="Y134" s="345"/>
      <c r="Z134" s="345"/>
      <c r="AA134" s="345"/>
      <c r="AB134" s="345"/>
      <c r="AC134" s="345"/>
      <c r="AD134" s="345"/>
      <c r="AE134" s="345"/>
      <c r="AF134" s="345"/>
      <c r="AG134" s="345"/>
      <c r="AH134" s="345"/>
      <c r="AI134" s="345"/>
      <c r="AJ134" s="345"/>
      <c r="AK134" s="345"/>
      <c r="AL134" s="345"/>
      <c r="AM134" s="345"/>
      <c r="AN134" s="345"/>
      <c r="AO134" s="345"/>
      <c r="AP134" s="345"/>
      <c r="AQ134" s="345"/>
      <c r="AR134" s="345"/>
      <c r="AS134" s="345"/>
      <c r="AT134" s="345"/>
      <c r="AU134" s="345"/>
      <c r="AV134" s="345"/>
      <c r="AW134" s="345"/>
      <c r="AX134" s="345"/>
      <c r="AY134" s="345"/>
      <c r="AZ134" s="345"/>
      <c r="BA134" s="345"/>
      <c r="BB134" s="345"/>
      <c r="BC134" s="345"/>
      <c r="BD134" s="345"/>
      <c r="BE134" s="345"/>
      <c r="BF134" s="345"/>
      <c r="BG134" s="345"/>
      <c r="BH134" s="345"/>
      <c r="BI134" s="345"/>
    </row>
    <row r="135" spans="1:61" ht="26.25">
      <c r="A135" s="340"/>
      <c r="B135" s="334"/>
      <c r="C135" s="341" t="s">
        <v>652</v>
      </c>
      <c r="D135" s="334"/>
      <c r="E135" s="342"/>
      <c r="F135" s="343"/>
      <c r="G135" s="343"/>
      <c r="H135" s="343"/>
      <c r="I135" s="343"/>
      <c r="J135" s="343"/>
      <c r="K135" s="343"/>
      <c r="L135" s="343"/>
      <c r="M135" s="343"/>
      <c r="N135" s="343"/>
      <c r="O135" s="343"/>
      <c r="P135" s="343"/>
      <c r="Q135" s="343"/>
      <c r="R135" s="343"/>
      <c r="S135" s="343"/>
      <c r="T135" s="344"/>
      <c r="U135" s="341" t="s">
        <v>652</v>
      </c>
      <c r="V135" s="345"/>
      <c r="W135" s="345"/>
      <c r="X135" s="345"/>
      <c r="Y135" s="345"/>
      <c r="Z135" s="345"/>
      <c r="AA135" s="345"/>
      <c r="AB135" s="345"/>
      <c r="AC135" s="345"/>
      <c r="AD135" s="345"/>
      <c r="AE135" s="345"/>
      <c r="AF135" s="345"/>
      <c r="AG135" s="345"/>
      <c r="AH135" s="345"/>
      <c r="AI135" s="345"/>
      <c r="AJ135" s="345"/>
      <c r="AK135" s="345"/>
      <c r="AL135" s="345"/>
      <c r="AM135" s="345"/>
      <c r="AN135" s="345"/>
      <c r="AO135" s="345"/>
      <c r="AP135" s="345"/>
      <c r="AQ135" s="345"/>
      <c r="AR135" s="345"/>
      <c r="AS135" s="345"/>
      <c r="AT135" s="345"/>
      <c r="AU135" s="345"/>
      <c r="AV135" s="345"/>
      <c r="AW135" s="345"/>
      <c r="AX135" s="345"/>
      <c r="AY135" s="345"/>
      <c r="AZ135" s="345"/>
      <c r="BA135" s="345"/>
      <c r="BB135" s="345"/>
      <c r="BC135" s="345"/>
      <c r="BD135" s="345"/>
      <c r="BE135" s="345"/>
      <c r="BF135" s="345"/>
      <c r="BG135" s="345"/>
      <c r="BH135" s="345"/>
      <c r="BI135" s="345"/>
    </row>
    <row r="136" spans="1:61" ht="27" thickBot="1">
      <c r="A136" s="340"/>
      <c r="B136" s="334"/>
      <c r="C136" s="343" t="s">
        <v>653</v>
      </c>
      <c r="D136" s="334"/>
      <c r="E136" s="346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T136" s="344"/>
      <c r="U136" s="343" t="s">
        <v>653</v>
      </c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5"/>
      <c r="AI136" s="345"/>
      <c r="AJ136" s="345"/>
      <c r="AK136" s="345"/>
      <c r="AL136" s="345"/>
      <c r="AM136" s="345"/>
      <c r="AN136" s="345"/>
      <c r="AO136" s="345"/>
      <c r="AP136" s="345"/>
      <c r="AQ136" s="345"/>
      <c r="AR136" s="345"/>
      <c r="AS136" s="345"/>
      <c r="AT136" s="345"/>
      <c r="AU136" s="345"/>
      <c r="AV136" s="345"/>
      <c r="AW136" s="345"/>
      <c r="AX136" s="345"/>
      <c r="AY136" s="345"/>
      <c r="AZ136" s="345"/>
      <c r="BA136" s="345"/>
      <c r="BB136" s="345"/>
      <c r="BC136" s="345"/>
      <c r="BD136" s="345"/>
      <c r="BE136" s="345"/>
      <c r="BF136" s="345"/>
      <c r="BG136" s="345"/>
      <c r="BH136" s="345"/>
      <c r="BI136" s="345"/>
    </row>
    <row r="137" spans="1:61" ht="29.25" thickBot="1">
      <c r="A137" s="348"/>
      <c r="B137" s="1113" t="s">
        <v>94</v>
      </c>
      <c r="C137" s="1114" t="s">
        <v>95</v>
      </c>
      <c r="D137" s="1115" t="s">
        <v>654</v>
      </c>
      <c r="E137" s="1116" t="s">
        <v>655</v>
      </c>
      <c r="F137" s="1116" t="s">
        <v>17</v>
      </c>
      <c r="G137" s="1117" t="s">
        <v>2</v>
      </c>
      <c r="H137" s="1107" t="s">
        <v>90</v>
      </c>
      <c r="I137" s="1107"/>
      <c r="J137" s="1107"/>
      <c r="K137" s="1107"/>
      <c r="L137" s="1107"/>
      <c r="M137" s="1107" t="s">
        <v>656</v>
      </c>
      <c r="N137" s="1107"/>
      <c r="O137" s="1107"/>
      <c r="P137" s="1107" t="s">
        <v>657</v>
      </c>
      <c r="Q137" s="1107"/>
      <c r="R137" s="1107" t="s">
        <v>658</v>
      </c>
      <c r="S137" s="1107"/>
      <c r="T137" s="348"/>
      <c r="U137" s="1108" t="s">
        <v>659</v>
      </c>
      <c r="V137" s="1108"/>
      <c r="W137" s="1108"/>
      <c r="X137" s="1108"/>
      <c r="Y137" s="1108"/>
      <c r="Z137" s="1108"/>
      <c r="AA137" s="1108"/>
      <c r="AB137" s="1108"/>
      <c r="AC137" s="1108"/>
      <c r="AD137" s="1108"/>
      <c r="AE137" s="1108"/>
      <c r="AF137" s="1108"/>
      <c r="AG137" s="1108"/>
      <c r="AH137" s="1108"/>
      <c r="AI137" s="1108"/>
      <c r="AJ137" s="1108"/>
      <c r="AK137" s="1108"/>
      <c r="AL137" s="1108"/>
      <c r="AM137" s="1108"/>
      <c r="AN137" s="1108"/>
      <c r="AO137" s="1108"/>
      <c r="AP137" s="1108"/>
      <c r="AQ137" s="1108"/>
      <c r="AR137" s="1108"/>
      <c r="AS137" s="1108"/>
      <c r="AT137" s="1108"/>
      <c r="AU137" s="1108"/>
      <c r="AV137" s="1108"/>
      <c r="AW137" s="1108"/>
      <c r="AX137" s="1108"/>
      <c r="AY137" s="1108"/>
      <c r="AZ137" s="1108"/>
      <c r="BA137" s="1108"/>
      <c r="BB137" s="1108"/>
      <c r="BC137" s="1108"/>
      <c r="BD137" s="1108"/>
      <c r="BE137" s="1108"/>
      <c r="BF137" s="1108"/>
      <c r="BG137" s="1108"/>
      <c r="BH137" s="1108"/>
      <c r="BI137" s="1108"/>
    </row>
    <row r="138" spans="1:61" ht="141" thickBot="1">
      <c r="A138" s="348"/>
      <c r="B138" s="1113"/>
      <c r="C138" s="1114"/>
      <c r="D138" s="1115"/>
      <c r="E138" s="1116"/>
      <c r="F138" s="1116"/>
      <c r="G138" s="1125"/>
      <c r="H138" s="349" t="s">
        <v>7</v>
      </c>
      <c r="I138" s="349" t="s">
        <v>8</v>
      </c>
      <c r="J138" s="349" t="s">
        <v>10</v>
      </c>
      <c r="K138" s="349" t="s">
        <v>11</v>
      </c>
      <c r="L138" s="349" t="s">
        <v>12</v>
      </c>
      <c r="M138" s="349" t="s">
        <v>3</v>
      </c>
      <c r="N138" s="349" t="s">
        <v>4</v>
      </c>
      <c r="O138" s="349" t="s">
        <v>5</v>
      </c>
      <c r="P138" s="349" t="s">
        <v>7</v>
      </c>
      <c r="Q138" s="349" t="s">
        <v>11</v>
      </c>
      <c r="R138" s="349" t="s">
        <v>7</v>
      </c>
      <c r="S138" s="349" t="s">
        <v>11</v>
      </c>
      <c r="T138" s="348"/>
      <c r="U138" s="351"/>
      <c r="V138" s="352" t="s">
        <v>660</v>
      </c>
      <c r="W138" s="352" t="s">
        <v>661</v>
      </c>
      <c r="X138" s="352" t="s">
        <v>662</v>
      </c>
      <c r="Y138" s="352" t="s">
        <v>663</v>
      </c>
      <c r="Z138" s="352" t="s">
        <v>664</v>
      </c>
      <c r="AA138" s="352" t="s">
        <v>665</v>
      </c>
      <c r="AB138" s="352" t="s">
        <v>666</v>
      </c>
      <c r="AC138" s="352" t="s">
        <v>667</v>
      </c>
      <c r="AD138" s="352" t="s">
        <v>668</v>
      </c>
      <c r="AE138" s="352" t="s">
        <v>669</v>
      </c>
      <c r="AF138" s="352" t="s">
        <v>670</v>
      </c>
      <c r="AG138" s="352" t="s">
        <v>671</v>
      </c>
      <c r="AH138" s="352" t="s">
        <v>672</v>
      </c>
      <c r="AI138" s="352" t="s">
        <v>673</v>
      </c>
      <c r="AJ138" s="352" t="s">
        <v>674</v>
      </c>
      <c r="AK138" s="352" t="s">
        <v>675</v>
      </c>
      <c r="AL138" s="352" t="s">
        <v>676</v>
      </c>
      <c r="AM138" s="352" t="s">
        <v>677</v>
      </c>
      <c r="AN138" s="352" t="s">
        <v>678</v>
      </c>
      <c r="AO138" s="352" t="s">
        <v>679</v>
      </c>
      <c r="AP138" s="352" t="s">
        <v>680</v>
      </c>
      <c r="AQ138" s="352" t="s">
        <v>681</v>
      </c>
      <c r="AR138" s="352" t="s">
        <v>682</v>
      </c>
      <c r="AS138" s="352" t="s">
        <v>683</v>
      </c>
      <c r="AT138" s="352" t="s">
        <v>684</v>
      </c>
      <c r="AU138" s="352" t="s">
        <v>685</v>
      </c>
      <c r="AV138" s="352" t="s">
        <v>686</v>
      </c>
      <c r="AW138" s="352" t="s">
        <v>687</v>
      </c>
      <c r="AX138" s="352" t="s">
        <v>688</v>
      </c>
      <c r="AY138" s="352" t="s">
        <v>689</v>
      </c>
      <c r="AZ138" s="352" t="s">
        <v>690</v>
      </c>
      <c r="BA138" s="352" t="s">
        <v>691</v>
      </c>
      <c r="BB138" s="352" t="s">
        <v>692</v>
      </c>
      <c r="BC138" s="352" t="s">
        <v>7</v>
      </c>
      <c r="BD138" s="352" t="s">
        <v>8</v>
      </c>
      <c r="BE138" s="352" t="s">
        <v>10</v>
      </c>
      <c r="BF138" s="352" t="s">
        <v>11</v>
      </c>
      <c r="BG138" s="352" t="s">
        <v>12</v>
      </c>
      <c r="BH138" s="352" t="s">
        <v>494</v>
      </c>
      <c r="BI138" s="352" t="s">
        <v>495</v>
      </c>
    </row>
    <row r="139" spans="1:61" ht="52.5">
      <c r="A139" s="333"/>
      <c r="B139" s="467" t="s">
        <v>204</v>
      </c>
      <c r="C139" s="354" t="s">
        <v>740</v>
      </c>
      <c r="D139" s="355" t="s">
        <v>741</v>
      </c>
      <c r="E139" s="356" t="s">
        <v>21</v>
      </c>
      <c r="F139" s="417">
        <v>6</v>
      </c>
      <c r="G139" s="357">
        <f>SUM(H139:L139)</f>
        <v>20</v>
      </c>
      <c r="H139" s="362"/>
      <c r="I139" s="359">
        <v>20</v>
      </c>
      <c r="J139" s="359"/>
      <c r="K139" s="359"/>
      <c r="L139" s="360"/>
      <c r="M139" s="358">
        <v>3</v>
      </c>
      <c r="N139" s="359"/>
      <c r="O139" s="360"/>
      <c r="P139" s="358"/>
      <c r="Q139" s="360"/>
      <c r="R139" s="358"/>
      <c r="S139" s="360">
        <v>20</v>
      </c>
      <c r="T139" s="333"/>
      <c r="U139" s="363" t="str">
        <f t="shared" ref="U139:U164" si="17">C139</f>
        <v xml:space="preserve">Wybrane problemy personelu więziennego LUB Demografia społeczna a bezpieczeństwo </v>
      </c>
      <c r="V139" s="364"/>
      <c r="W139" s="364"/>
      <c r="X139" s="364"/>
      <c r="Y139" s="364" t="s">
        <v>56</v>
      </c>
      <c r="Z139" s="364"/>
      <c r="AA139" s="364"/>
      <c r="AB139" s="364"/>
      <c r="AC139" s="364"/>
      <c r="AD139" s="364"/>
      <c r="AE139" s="364"/>
      <c r="AF139" s="364"/>
      <c r="AG139" s="364"/>
      <c r="AH139" s="364" t="s">
        <v>56</v>
      </c>
      <c r="AI139" s="364"/>
      <c r="AJ139" s="364" t="s">
        <v>56</v>
      </c>
      <c r="AK139" s="364"/>
      <c r="AL139" s="364"/>
      <c r="AM139" s="364"/>
      <c r="AN139" s="364"/>
      <c r="AO139" s="364"/>
      <c r="AP139" s="364"/>
      <c r="AQ139" s="364"/>
      <c r="AR139" s="364" t="s">
        <v>56</v>
      </c>
      <c r="AS139" s="364"/>
      <c r="AT139" s="364"/>
      <c r="AU139" s="364"/>
      <c r="AV139" s="364"/>
      <c r="AW139" s="364" t="s">
        <v>56</v>
      </c>
      <c r="AX139" s="364"/>
      <c r="AY139" s="364"/>
      <c r="AZ139" s="364"/>
      <c r="BA139" s="364" t="s">
        <v>56</v>
      </c>
      <c r="BB139" s="364"/>
      <c r="BC139" s="364"/>
      <c r="BD139" s="364" t="s">
        <v>56</v>
      </c>
      <c r="BE139" s="364"/>
      <c r="BF139" s="364"/>
      <c r="BG139" s="364"/>
      <c r="BH139" s="364"/>
      <c r="BI139" s="364" t="s">
        <v>56</v>
      </c>
    </row>
    <row r="140" spans="1:61" ht="26.25">
      <c r="A140" s="333"/>
      <c r="B140" s="427" t="s">
        <v>206</v>
      </c>
      <c r="C140" s="354" t="s">
        <v>66</v>
      </c>
      <c r="D140" s="355" t="s">
        <v>742</v>
      </c>
      <c r="E140" s="468" t="s">
        <v>21</v>
      </c>
      <c r="F140" s="417">
        <v>6</v>
      </c>
      <c r="G140" s="368">
        <f t="shared" ref="G140:G144" si="18">SUM(H140:L140)</f>
        <v>20</v>
      </c>
      <c r="H140" s="469">
        <v>20</v>
      </c>
      <c r="I140" s="408"/>
      <c r="J140" s="408"/>
      <c r="K140" s="470"/>
      <c r="L140" s="409"/>
      <c r="M140" s="410">
        <v>4</v>
      </c>
      <c r="N140" s="408"/>
      <c r="O140" s="409"/>
      <c r="P140" s="410"/>
      <c r="Q140" s="409"/>
      <c r="R140" s="410">
        <v>20</v>
      </c>
      <c r="S140" s="409"/>
      <c r="T140" s="333"/>
      <c r="U140" s="363" t="str">
        <f t="shared" si="17"/>
        <v>Problematyka gender w grupach dyspozycyjnych</v>
      </c>
      <c r="V140" s="364"/>
      <c r="W140" s="364"/>
      <c r="X140" s="364"/>
      <c r="Y140" s="364" t="s">
        <v>56</v>
      </c>
      <c r="Z140" s="364"/>
      <c r="AA140" s="364"/>
      <c r="AB140" s="364"/>
      <c r="AC140" s="364" t="s">
        <v>56</v>
      </c>
      <c r="AD140" s="364"/>
      <c r="AE140" s="364"/>
      <c r="AF140" s="364"/>
      <c r="AG140" s="364"/>
      <c r="AH140" s="364"/>
      <c r="AI140" s="364"/>
      <c r="AJ140" s="364"/>
      <c r="AK140" s="364" t="s">
        <v>56</v>
      </c>
      <c r="AL140" s="364"/>
      <c r="AM140" s="364" t="s">
        <v>56</v>
      </c>
      <c r="AN140" s="364"/>
      <c r="AO140" s="364"/>
      <c r="AP140" s="364"/>
      <c r="AQ140" s="364"/>
      <c r="AR140" s="364"/>
      <c r="AS140" s="364"/>
      <c r="AT140" s="364"/>
      <c r="AU140" s="364"/>
      <c r="AV140" s="364"/>
      <c r="AW140" s="364"/>
      <c r="AX140" s="364" t="s">
        <v>56</v>
      </c>
      <c r="AY140" s="364"/>
      <c r="AZ140" s="364"/>
      <c r="BA140" s="364"/>
      <c r="BB140" s="364" t="s">
        <v>56</v>
      </c>
      <c r="BC140" s="364"/>
      <c r="BD140" s="364"/>
      <c r="BE140" s="364"/>
      <c r="BF140" s="364" t="s">
        <v>56</v>
      </c>
      <c r="BG140" s="364"/>
      <c r="BH140" s="364"/>
      <c r="BI140" s="364" t="s">
        <v>56</v>
      </c>
    </row>
    <row r="141" spans="1:61" ht="26.25">
      <c r="A141" s="333"/>
      <c r="B141" s="427" t="s">
        <v>208</v>
      </c>
      <c r="C141" s="354" t="s">
        <v>743</v>
      </c>
      <c r="D141" s="355" t="s">
        <v>744</v>
      </c>
      <c r="E141" s="356" t="s">
        <v>21</v>
      </c>
      <c r="F141" s="417">
        <v>6</v>
      </c>
      <c r="G141" s="368">
        <f t="shared" si="18"/>
        <v>20</v>
      </c>
      <c r="H141" s="418"/>
      <c r="I141" s="408"/>
      <c r="J141" s="408"/>
      <c r="K141" s="408">
        <v>20</v>
      </c>
      <c r="L141" s="409"/>
      <c r="M141" s="410">
        <v>2</v>
      </c>
      <c r="N141" s="408"/>
      <c r="O141" s="409"/>
      <c r="P141" s="410"/>
      <c r="Q141" s="409"/>
      <c r="R141" s="410"/>
      <c r="S141" s="409">
        <v>20</v>
      </c>
      <c r="T141" s="333"/>
      <c r="U141" s="363" t="str">
        <f t="shared" si="17"/>
        <v>Przedsiębiorczość* LUB Gry decyzyjne</v>
      </c>
      <c r="V141" s="364"/>
      <c r="W141" s="364"/>
      <c r="X141" s="364"/>
      <c r="Y141" s="364"/>
      <c r="Z141" s="364"/>
      <c r="AA141" s="364"/>
      <c r="AB141" s="364"/>
      <c r="AC141" s="364"/>
      <c r="AD141" s="364"/>
      <c r="AE141" s="364" t="s">
        <v>56</v>
      </c>
      <c r="AF141" s="364" t="s">
        <v>56</v>
      </c>
      <c r="AG141" s="364"/>
      <c r="AH141" s="364"/>
      <c r="AI141" s="364"/>
      <c r="AJ141" s="364"/>
      <c r="AK141" s="364"/>
      <c r="AL141" s="364"/>
      <c r="AM141" s="364" t="s">
        <v>56</v>
      </c>
      <c r="AN141" s="364"/>
      <c r="AO141" s="364"/>
      <c r="AP141" s="364"/>
      <c r="AQ141" s="364" t="s">
        <v>56</v>
      </c>
      <c r="AR141" s="364"/>
      <c r="AS141" s="364"/>
      <c r="AT141" s="364"/>
      <c r="AU141" s="364"/>
      <c r="AV141" s="364"/>
      <c r="AW141" s="364" t="s">
        <v>56</v>
      </c>
      <c r="AX141" s="364"/>
      <c r="AY141" s="364"/>
      <c r="AZ141" s="364"/>
      <c r="BA141" s="364" t="s">
        <v>56</v>
      </c>
      <c r="BB141" s="364"/>
      <c r="BC141" s="364"/>
      <c r="BD141" s="364"/>
      <c r="BE141" s="364"/>
      <c r="BF141" s="364" t="s">
        <v>56</v>
      </c>
      <c r="BG141" s="364"/>
      <c r="BH141" s="364"/>
      <c r="BI141" s="364" t="s">
        <v>56</v>
      </c>
    </row>
    <row r="142" spans="1:61" ht="26.25">
      <c r="A142" s="333"/>
      <c r="B142" s="427" t="s">
        <v>209</v>
      </c>
      <c r="C142" s="354" t="s">
        <v>745</v>
      </c>
      <c r="D142" s="355"/>
      <c r="E142" s="356" t="s">
        <v>21</v>
      </c>
      <c r="F142" s="417">
        <v>6</v>
      </c>
      <c r="G142" s="368">
        <f t="shared" si="18"/>
        <v>20</v>
      </c>
      <c r="H142" s="408">
        <v>20</v>
      </c>
      <c r="I142" s="408"/>
      <c r="J142" s="408"/>
      <c r="K142" s="408"/>
      <c r="L142" s="409"/>
      <c r="M142" s="410">
        <v>3</v>
      </c>
      <c r="N142" s="408"/>
      <c r="O142" s="409"/>
      <c r="P142" s="410"/>
      <c r="Q142" s="409"/>
      <c r="R142" s="410">
        <v>20</v>
      </c>
      <c r="S142" s="409"/>
      <c r="T142" s="333"/>
      <c r="U142" s="363" t="str">
        <f t="shared" si="17"/>
        <v xml:space="preserve">Ochrona własności intelektualnych* </v>
      </c>
      <c r="V142" s="364"/>
      <c r="W142" s="364"/>
      <c r="X142" s="364"/>
      <c r="Y142" s="364"/>
      <c r="Z142" s="364"/>
      <c r="AA142" s="364"/>
      <c r="AB142" s="364" t="s">
        <v>56</v>
      </c>
      <c r="AC142" s="364"/>
      <c r="AD142" s="364"/>
      <c r="AE142" s="364"/>
      <c r="AF142" s="364" t="s">
        <v>56</v>
      </c>
      <c r="AG142" s="364"/>
      <c r="AH142" s="364"/>
      <c r="AI142" s="364"/>
      <c r="AJ142" s="364"/>
      <c r="AK142" s="364"/>
      <c r="AL142" s="364" t="s">
        <v>56</v>
      </c>
      <c r="AM142" s="364"/>
      <c r="AN142" s="364" t="s">
        <v>56</v>
      </c>
      <c r="AO142" s="364"/>
      <c r="AP142" s="364"/>
      <c r="AQ142" s="364"/>
      <c r="AR142" s="364"/>
      <c r="AS142" s="364"/>
      <c r="AT142" s="364"/>
      <c r="AU142" s="364"/>
      <c r="AV142" s="364" t="s">
        <v>56</v>
      </c>
      <c r="AW142" s="364"/>
      <c r="AX142" s="364"/>
      <c r="AY142" s="364"/>
      <c r="AZ142" s="364"/>
      <c r="BA142" s="364"/>
      <c r="BB142" s="364" t="s">
        <v>56</v>
      </c>
      <c r="BC142" s="364" t="s">
        <v>56</v>
      </c>
      <c r="BD142" s="364"/>
      <c r="BE142" s="364"/>
      <c r="BF142" s="364"/>
      <c r="BG142" s="364"/>
      <c r="BH142" s="364"/>
      <c r="BI142" s="364" t="s">
        <v>56</v>
      </c>
    </row>
    <row r="143" spans="1:61" ht="26.25">
      <c r="A143" s="333"/>
      <c r="B143" s="427" t="s">
        <v>210</v>
      </c>
      <c r="C143" s="354" t="s">
        <v>41</v>
      </c>
      <c r="D143" s="355"/>
      <c r="E143" s="356" t="s">
        <v>21</v>
      </c>
      <c r="F143" s="417">
        <v>6</v>
      </c>
      <c r="G143" s="368">
        <f t="shared" si="18"/>
        <v>20</v>
      </c>
      <c r="H143" s="418"/>
      <c r="I143" s="408"/>
      <c r="J143" s="408">
        <v>20</v>
      </c>
      <c r="K143" s="408"/>
      <c r="L143" s="409"/>
      <c r="M143" s="410"/>
      <c r="N143" s="408">
        <v>12</v>
      </c>
      <c r="O143" s="409"/>
      <c r="P143" s="410"/>
      <c r="Q143" s="409"/>
      <c r="R143" s="410"/>
      <c r="S143" s="409">
        <v>20</v>
      </c>
      <c r="T143" s="333"/>
      <c r="U143" s="363" t="str">
        <f t="shared" si="17"/>
        <v>Seminarium licencjackie</v>
      </c>
      <c r="V143" s="364"/>
      <c r="W143" s="364"/>
      <c r="X143" s="364"/>
      <c r="Y143" s="364"/>
      <c r="Z143" s="364"/>
      <c r="AA143" s="364"/>
      <c r="AB143" s="364"/>
      <c r="AC143" s="364"/>
      <c r="AD143" s="364" t="s">
        <v>56</v>
      </c>
      <c r="AE143" s="364"/>
      <c r="AF143" s="364"/>
      <c r="AG143" s="364"/>
      <c r="AH143" s="364" t="s">
        <v>56</v>
      </c>
      <c r="AI143" s="364"/>
      <c r="AJ143" s="364"/>
      <c r="AK143" s="364"/>
      <c r="AL143" s="364"/>
      <c r="AM143" s="364"/>
      <c r="AN143" s="364" t="s">
        <v>56</v>
      </c>
      <c r="AO143" s="364" t="s">
        <v>56</v>
      </c>
      <c r="AP143" s="364"/>
      <c r="AQ143" s="364"/>
      <c r="AR143" s="364"/>
      <c r="AS143" s="364"/>
      <c r="AT143" s="364"/>
      <c r="AU143" s="364"/>
      <c r="AV143" s="364"/>
      <c r="AW143" s="364" t="s">
        <v>56</v>
      </c>
      <c r="AX143" s="364"/>
      <c r="AY143" s="364"/>
      <c r="AZ143" s="364" t="s">
        <v>56</v>
      </c>
      <c r="BA143" s="364"/>
      <c r="BB143" s="364"/>
      <c r="BC143" s="364"/>
      <c r="BD143" s="364"/>
      <c r="BE143" s="364" t="s">
        <v>56</v>
      </c>
      <c r="BF143" s="364"/>
      <c r="BG143" s="364"/>
      <c r="BH143" s="364"/>
      <c r="BI143" s="364" t="s">
        <v>56</v>
      </c>
    </row>
    <row r="144" spans="1:61" ht="26.25">
      <c r="A144" s="471"/>
      <c r="B144" s="472"/>
      <c r="C144" s="426" t="s">
        <v>746</v>
      </c>
      <c r="D144" s="473"/>
      <c r="E144" s="474" t="s">
        <v>21</v>
      </c>
      <c r="F144" s="475">
        <v>6</v>
      </c>
      <c r="G144" s="476">
        <f t="shared" si="18"/>
        <v>60</v>
      </c>
      <c r="H144" s="477"/>
      <c r="I144" s="478"/>
      <c r="J144" s="478"/>
      <c r="K144" s="478">
        <v>60</v>
      </c>
      <c r="L144" s="479"/>
      <c r="M144" s="480"/>
      <c r="N144" s="478">
        <v>6</v>
      </c>
      <c r="O144" s="479"/>
      <c r="P144" s="480"/>
      <c r="Q144" s="479"/>
      <c r="R144" s="480"/>
      <c r="S144" s="479">
        <v>60</v>
      </c>
      <c r="T144" s="471"/>
      <c r="U144" s="456" t="str">
        <f t="shared" si="17"/>
        <v>Specjalność (kontynuacja semestr VI)</v>
      </c>
      <c r="V144" s="437"/>
      <c r="W144" s="437"/>
      <c r="X144" s="437"/>
      <c r="Y144" s="437"/>
      <c r="Z144" s="437"/>
      <c r="AA144" s="437"/>
      <c r="AB144" s="437"/>
      <c r="AC144" s="437"/>
      <c r="AD144" s="437"/>
      <c r="AE144" s="437"/>
      <c r="AF144" s="437"/>
      <c r="AG144" s="437"/>
      <c r="AH144" s="437"/>
      <c r="AI144" s="437"/>
      <c r="AJ144" s="437"/>
      <c r="AK144" s="437"/>
      <c r="AL144" s="437"/>
      <c r="AM144" s="437"/>
      <c r="AN144" s="437"/>
      <c r="AO144" s="437"/>
      <c r="AP144" s="437"/>
      <c r="AQ144" s="437"/>
      <c r="AR144" s="437"/>
      <c r="AS144" s="437"/>
      <c r="AT144" s="437"/>
      <c r="AU144" s="437"/>
      <c r="AV144" s="437"/>
      <c r="AW144" s="437"/>
      <c r="AX144" s="437"/>
      <c r="AY144" s="437"/>
      <c r="AZ144" s="437"/>
      <c r="BA144" s="437"/>
      <c r="BB144" s="437"/>
      <c r="BC144" s="437"/>
      <c r="BD144" s="437"/>
      <c r="BE144" s="437"/>
      <c r="BF144" s="437"/>
      <c r="BG144" s="437"/>
      <c r="BH144" s="437"/>
      <c r="BI144" s="437"/>
    </row>
    <row r="145" spans="1:61" ht="52.5">
      <c r="A145" s="425"/>
      <c r="B145" s="450"/>
      <c r="C145" s="426" t="s">
        <v>706</v>
      </c>
      <c r="D145" s="427"/>
      <c r="E145" s="428"/>
      <c r="F145" s="429"/>
      <c r="G145" s="451"/>
      <c r="H145" s="433"/>
      <c r="I145" s="434"/>
      <c r="J145" s="434"/>
      <c r="K145" s="434"/>
      <c r="L145" s="435"/>
      <c r="M145" s="436"/>
      <c r="N145" s="434"/>
      <c r="O145" s="435"/>
      <c r="P145" s="436"/>
      <c r="Q145" s="435"/>
      <c r="R145" s="436"/>
      <c r="S145" s="435"/>
      <c r="T145" s="425"/>
      <c r="U145" s="351" t="str">
        <f t="shared" si="17"/>
        <v>Specjalność: Bezpieczeństwo w dyspozycyjnych systemach  militarnych</v>
      </c>
      <c r="V145" s="437"/>
      <c r="W145" s="437"/>
      <c r="X145" s="437"/>
      <c r="Y145" s="437"/>
      <c r="Z145" s="437"/>
      <c r="AA145" s="437"/>
      <c r="AB145" s="437"/>
      <c r="AC145" s="437"/>
      <c r="AD145" s="437"/>
      <c r="AE145" s="437"/>
      <c r="AF145" s="437"/>
      <c r="AG145" s="437"/>
      <c r="AH145" s="437"/>
      <c r="AI145" s="437"/>
      <c r="AJ145" s="437"/>
      <c r="AK145" s="437"/>
      <c r="AL145" s="437"/>
      <c r="AM145" s="437"/>
      <c r="AN145" s="437"/>
      <c r="AO145" s="437"/>
      <c r="AP145" s="437"/>
      <c r="AQ145" s="437"/>
      <c r="AR145" s="437"/>
      <c r="AS145" s="437"/>
      <c r="AT145" s="437"/>
      <c r="AU145" s="437"/>
      <c r="AV145" s="437"/>
      <c r="AW145" s="437"/>
      <c r="AX145" s="437"/>
      <c r="AY145" s="437"/>
      <c r="AZ145" s="437"/>
      <c r="BA145" s="437"/>
      <c r="BB145" s="437"/>
      <c r="BC145" s="437"/>
      <c r="BD145" s="437"/>
      <c r="BE145" s="437"/>
      <c r="BF145" s="437"/>
      <c r="BG145" s="437"/>
      <c r="BH145" s="437"/>
      <c r="BI145" s="437"/>
    </row>
    <row r="146" spans="1:61" ht="26.25">
      <c r="A146" s="481"/>
      <c r="B146" s="450" t="s">
        <v>353</v>
      </c>
      <c r="C146" s="482" t="s">
        <v>747</v>
      </c>
      <c r="D146" s="483"/>
      <c r="E146" s="484" t="s">
        <v>21</v>
      </c>
      <c r="F146" s="485">
        <v>6</v>
      </c>
      <c r="G146" s="486">
        <v>20</v>
      </c>
      <c r="H146" s="487"/>
      <c r="I146" s="488"/>
      <c r="J146" s="488"/>
      <c r="K146" s="489">
        <v>20</v>
      </c>
      <c r="L146" s="490"/>
      <c r="M146" s="491"/>
      <c r="N146" s="488">
        <v>2</v>
      </c>
      <c r="O146" s="490"/>
      <c r="P146" s="491"/>
      <c r="Q146" s="490"/>
      <c r="R146" s="491"/>
      <c r="S146" s="492">
        <v>20</v>
      </c>
      <c r="T146" s="481"/>
      <c r="U146" s="363" t="str">
        <f t="shared" si="17"/>
        <v>Metody i techniki oceny ryzyka i zagrożeń militarnych</v>
      </c>
      <c r="V146" s="493"/>
      <c r="W146" s="493"/>
      <c r="X146" s="493" t="s">
        <v>56</v>
      </c>
      <c r="Y146" s="493"/>
      <c r="Z146" s="493"/>
      <c r="AA146" s="493" t="s">
        <v>56</v>
      </c>
      <c r="AB146" s="493"/>
      <c r="AC146" s="493"/>
      <c r="AD146" s="493"/>
      <c r="AE146" s="493"/>
      <c r="AF146" s="493"/>
      <c r="AG146" s="493"/>
      <c r="AH146" s="493"/>
      <c r="AI146" s="493"/>
      <c r="AJ146" s="493" t="s">
        <v>56</v>
      </c>
      <c r="AK146" s="493" t="s">
        <v>56</v>
      </c>
      <c r="AL146" s="493"/>
      <c r="AM146" s="493"/>
      <c r="AN146" s="493"/>
      <c r="AO146" s="493"/>
      <c r="AP146" s="493"/>
      <c r="AQ146" s="493"/>
      <c r="AR146" s="493"/>
      <c r="AS146" s="493"/>
      <c r="AT146" s="493"/>
      <c r="AU146" s="493" t="s">
        <v>56</v>
      </c>
      <c r="AV146" s="493"/>
      <c r="AW146" s="493"/>
      <c r="AX146" s="493"/>
      <c r="AY146" s="493"/>
      <c r="AZ146" s="493" t="s">
        <v>56</v>
      </c>
      <c r="BA146" s="493"/>
      <c r="BB146" s="493"/>
      <c r="BC146" s="493"/>
      <c r="BD146" s="493"/>
      <c r="BE146" s="493"/>
      <c r="BF146" s="493" t="s">
        <v>56</v>
      </c>
      <c r="BG146" s="493"/>
      <c r="BH146" s="493"/>
      <c r="BI146" s="493" t="s">
        <v>56</v>
      </c>
    </row>
    <row r="147" spans="1:61" ht="26.25">
      <c r="A147" s="465"/>
      <c r="B147" s="450" t="s">
        <v>417</v>
      </c>
      <c r="C147" s="482" t="s">
        <v>748</v>
      </c>
      <c r="D147" s="439" t="s">
        <v>749</v>
      </c>
      <c r="E147" s="484" t="s">
        <v>21</v>
      </c>
      <c r="F147" s="494">
        <v>6</v>
      </c>
      <c r="G147" s="495">
        <v>20</v>
      </c>
      <c r="H147" s="496"/>
      <c r="I147" s="489"/>
      <c r="J147" s="489"/>
      <c r="K147" s="489">
        <v>20</v>
      </c>
      <c r="L147" s="492"/>
      <c r="M147" s="497"/>
      <c r="N147" s="489">
        <v>2</v>
      </c>
      <c r="O147" s="492"/>
      <c r="P147" s="497"/>
      <c r="Q147" s="492"/>
      <c r="R147" s="497"/>
      <c r="S147" s="492">
        <v>20</v>
      </c>
      <c r="T147" s="465"/>
      <c r="U147" s="363" t="str">
        <f t="shared" si="17"/>
        <v>Bezpieczeństwo europejskie</v>
      </c>
      <c r="V147" s="493"/>
      <c r="W147" s="493"/>
      <c r="X147" s="493" t="s">
        <v>56</v>
      </c>
      <c r="Y147" s="493"/>
      <c r="Z147" s="493"/>
      <c r="AA147" s="493"/>
      <c r="AB147" s="493" t="s">
        <v>56</v>
      </c>
      <c r="AC147" s="493"/>
      <c r="AD147" s="493"/>
      <c r="AE147" s="493"/>
      <c r="AF147" s="493"/>
      <c r="AG147" s="493"/>
      <c r="AH147" s="493"/>
      <c r="AI147" s="493"/>
      <c r="AJ147" s="493"/>
      <c r="AK147" s="493" t="s">
        <v>56</v>
      </c>
      <c r="AL147" s="493"/>
      <c r="AM147" s="493" t="s">
        <v>56</v>
      </c>
      <c r="AN147" s="493"/>
      <c r="AO147" s="493"/>
      <c r="AP147" s="493"/>
      <c r="AQ147" s="493"/>
      <c r="AR147" s="493"/>
      <c r="AS147" s="493"/>
      <c r="AT147" s="493"/>
      <c r="AU147" s="493"/>
      <c r="AV147" s="493" t="s">
        <v>56</v>
      </c>
      <c r="AW147" s="493"/>
      <c r="AX147" s="493"/>
      <c r="AY147" s="493"/>
      <c r="AZ147" s="493"/>
      <c r="BA147" s="493"/>
      <c r="BB147" s="493" t="s">
        <v>56</v>
      </c>
      <c r="BC147" s="493" t="s">
        <v>56</v>
      </c>
      <c r="BD147" s="493"/>
      <c r="BE147" s="493"/>
      <c r="BF147" s="493" t="s">
        <v>56</v>
      </c>
      <c r="BG147" s="493"/>
      <c r="BH147" s="493"/>
      <c r="BI147" s="493" t="s">
        <v>56</v>
      </c>
    </row>
    <row r="148" spans="1:61" ht="26.25">
      <c r="A148" s="465"/>
      <c r="B148" s="450" t="s">
        <v>558</v>
      </c>
      <c r="C148" s="498" t="s">
        <v>750</v>
      </c>
      <c r="D148" s="439"/>
      <c r="E148" s="484" t="s">
        <v>21</v>
      </c>
      <c r="F148" s="494">
        <v>6</v>
      </c>
      <c r="G148" s="495">
        <v>20</v>
      </c>
      <c r="H148" s="496"/>
      <c r="I148" s="489"/>
      <c r="J148" s="489"/>
      <c r="K148" s="489">
        <v>20</v>
      </c>
      <c r="L148" s="492"/>
      <c r="M148" s="497"/>
      <c r="N148" s="489">
        <v>2</v>
      </c>
      <c r="O148" s="492"/>
      <c r="P148" s="497"/>
      <c r="Q148" s="492"/>
      <c r="R148" s="497"/>
      <c r="S148" s="492">
        <v>20</v>
      </c>
      <c r="T148" s="465"/>
      <c r="U148" s="363" t="str">
        <f t="shared" si="17"/>
        <v>Terroryzm międzynarodowy</v>
      </c>
      <c r="V148" s="493"/>
      <c r="W148" s="493"/>
      <c r="X148" s="493" t="s">
        <v>56</v>
      </c>
      <c r="Y148" s="493"/>
      <c r="Z148" s="493"/>
      <c r="AA148" s="493"/>
      <c r="AB148" s="493" t="s">
        <v>56</v>
      </c>
      <c r="AC148" s="493"/>
      <c r="AD148" s="493"/>
      <c r="AE148" s="493"/>
      <c r="AF148" s="493"/>
      <c r="AG148" s="493"/>
      <c r="AH148" s="493"/>
      <c r="AI148" s="493"/>
      <c r="AJ148" s="493"/>
      <c r="AK148" s="493" t="s">
        <v>56</v>
      </c>
      <c r="AL148" s="493"/>
      <c r="AM148" s="493" t="s">
        <v>56</v>
      </c>
      <c r="AN148" s="493"/>
      <c r="AO148" s="493"/>
      <c r="AP148" s="493"/>
      <c r="AQ148" s="493"/>
      <c r="AR148" s="493"/>
      <c r="AS148" s="493"/>
      <c r="AT148" s="493"/>
      <c r="AU148" s="493"/>
      <c r="AV148" s="493" t="s">
        <v>56</v>
      </c>
      <c r="AW148" s="493"/>
      <c r="AX148" s="493"/>
      <c r="AY148" s="493"/>
      <c r="AZ148" s="493"/>
      <c r="BA148" s="493"/>
      <c r="BB148" s="493" t="s">
        <v>56</v>
      </c>
      <c r="BC148" s="493" t="s">
        <v>56</v>
      </c>
      <c r="BD148" s="493"/>
      <c r="BE148" s="493"/>
      <c r="BF148" s="493" t="s">
        <v>56</v>
      </c>
      <c r="BG148" s="493"/>
      <c r="BH148" s="493"/>
      <c r="BI148" s="493" t="s">
        <v>56</v>
      </c>
    </row>
    <row r="149" spans="1:61" ht="52.5">
      <c r="A149" s="425"/>
      <c r="B149" s="450"/>
      <c r="C149" s="426" t="s">
        <v>707</v>
      </c>
      <c r="D149" s="427"/>
      <c r="E149" s="428"/>
      <c r="F149" s="429"/>
      <c r="G149" s="451"/>
      <c r="H149" s="433"/>
      <c r="I149" s="434"/>
      <c r="J149" s="434"/>
      <c r="K149" s="434"/>
      <c r="L149" s="435"/>
      <c r="M149" s="436"/>
      <c r="N149" s="434"/>
      <c r="O149" s="435"/>
      <c r="P149" s="436"/>
      <c r="Q149" s="435"/>
      <c r="R149" s="436"/>
      <c r="S149" s="435"/>
      <c r="T149" s="425"/>
      <c r="U149" s="351" t="str">
        <f t="shared" si="17"/>
        <v>Specjalność: Bezpieczeństwo w dyspozycyjnych systemach  paramilitarnych</v>
      </c>
      <c r="V149" s="499"/>
      <c r="W149" s="499"/>
      <c r="X149" s="499"/>
      <c r="Y149" s="499"/>
      <c r="Z149" s="499"/>
      <c r="AA149" s="499"/>
      <c r="AB149" s="499"/>
      <c r="AC149" s="499"/>
      <c r="AD149" s="499"/>
      <c r="AE149" s="499"/>
      <c r="AF149" s="499"/>
      <c r="AG149" s="499"/>
      <c r="AH149" s="499"/>
      <c r="AI149" s="499"/>
      <c r="AJ149" s="499"/>
      <c r="AK149" s="499"/>
      <c r="AL149" s="499"/>
      <c r="AM149" s="499"/>
      <c r="AN149" s="499"/>
      <c r="AO149" s="499"/>
      <c r="AP149" s="499"/>
      <c r="AQ149" s="499"/>
      <c r="AR149" s="499"/>
      <c r="AS149" s="499"/>
      <c r="AT149" s="499"/>
      <c r="AU149" s="499"/>
      <c r="AV149" s="499"/>
      <c r="AW149" s="499"/>
      <c r="AX149" s="499"/>
      <c r="AY149" s="499"/>
      <c r="AZ149" s="499"/>
      <c r="BA149" s="499"/>
      <c r="BB149" s="499"/>
      <c r="BC149" s="499"/>
      <c r="BD149" s="499"/>
      <c r="BE149" s="499"/>
      <c r="BF149" s="499"/>
      <c r="BG149" s="499"/>
      <c r="BH149" s="499"/>
      <c r="BI149" s="499"/>
    </row>
    <row r="150" spans="1:61" ht="26.25">
      <c r="A150" s="481"/>
      <c r="B150" s="450" t="s">
        <v>353</v>
      </c>
      <c r="C150" s="482" t="s">
        <v>751</v>
      </c>
      <c r="D150" s="483" t="s">
        <v>752</v>
      </c>
      <c r="E150" s="484" t="s">
        <v>21</v>
      </c>
      <c r="F150" s="485">
        <v>6</v>
      </c>
      <c r="G150" s="486">
        <v>20</v>
      </c>
      <c r="H150" s="487"/>
      <c r="I150" s="488"/>
      <c r="J150" s="488"/>
      <c r="K150" s="489">
        <v>20</v>
      </c>
      <c r="L150" s="490"/>
      <c r="M150" s="491"/>
      <c r="N150" s="488">
        <v>2</v>
      </c>
      <c r="O150" s="490"/>
      <c r="P150" s="491"/>
      <c r="Q150" s="490"/>
      <c r="R150" s="491"/>
      <c r="S150" s="492">
        <v>20</v>
      </c>
      <c r="T150" s="481"/>
      <c r="U150" s="500" t="str">
        <f t="shared" si="17"/>
        <v>Prawo dowodowe</v>
      </c>
      <c r="V150" s="493"/>
      <c r="W150" s="493"/>
      <c r="X150" s="493" t="s">
        <v>56</v>
      </c>
      <c r="Y150" s="493"/>
      <c r="Z150" s="493"/>
      <c r="AA150" s="493" t="s">
        <v>56</v>
      </c>
      <c r="AB150" s="493"/>
      <c r="AC150" s="493"/>
      <c r="AD150" s="493"/>
      <c r="AE150" s="493"/>
      <c r="AF150" s="493"/>
      <c r="AG150" s="493"/>
      <c r="AH150" s="493"/>
      <c r="AI150" s="493"/>
      <c r="AJ150" s="493" t="s">
        <v>56</v>
      </c>
      <c r="AK150" s="493" t="s">
        <v>56</v>
      </c>
      <c r="AL150" s="493"/>
      <c r="AM150" s="493"/>
      <c r="AN150" s="493"/>
      <c r="AO150" s="493"/>
      <c r="AP150" s="493"/>
      <c r="AQ150" s="493"/>
      <c r="AR150" s="493"/>
      <c r="AS150" s="493"/>
      <c r="AT150" s="493"/>
      <c r="AU150" s="493" t="s">
        <v>56</v>
      </c>
      <c r="AV150" s="493"/>
      <c r="AW150" s="493"/>
      <c r="AX150" s="493"/>
      <c r="AY150" s="493"/>
      <c r="AZ150" s="493" t="s">
        <v>56</v>
      </c>
      <c r="BA150" s="493"/>
      <c r="BB150" s="493"/>
      <c r="BC150" s="493"/>
      <c r="BD150" s="493"/>
      <c r="BE150" s="493"/>
      <c r="BF150" s="493" t="s">
        <v>56</v>
      </c>
      <c r="BG150" s="493"/>
      <c r="BH150" s="493"/>
      <c r="BI150" s="493" t="s">
        <v>56</v>
      </c>
    </row>
    <row r="151" spans="1:61" ht="26.25">
      <c r="A151" s="465"/>
      <c r="B151" s="450" t="s">
        <v>417</v>
      </c>
      <c r="C151" s="482" t="s">
        <v>753</v>
      </c>
      <c r="D151" s="439"/>
      <c r="E151" s="484" t="s">
        <v>21</v>
      </c>
      <c r="F151" s="494">
        <v>6</v>
      </c>
      <c r="G151" s="495">
        <v>20</v>
      </c>
      <c r="H151" s="496"/>
      <c r="I151" s="489"/>
      <c r="J151" s="489"/>
      <c r="K151" s="489">
        <v>20</v>
      </c>
      <c r="L151" s="492"/>
      <c r="M151" s="497"/>
      <c r="N151" s="489">
        <v>2</v>
      </c>
      <c r="O151" s="492"/>
      <c r="P151" s="497"/>
      <c r="Q151" s="492"/>
      <c r="R151" s="497"/>
      <c r="S151" s="492">
        <v>20</v>
      </c>
      <c r="T151" s="465"/>
      <c r="U151" s="363" t="str">
        <f t="shared" si="17"/>
        <v>Interwencje kryzysowe</v>
      </c>
      <c r="V151" s="493"/>
      <c r="W151" s="493"/>
      <c r="X151" s="493" t="s">
        <v>56</v>
      </c>
      <c r="Y151" s="493"/>
      <c r="Z151" s="493"/>
      <c r="AA151" s="493"/>
      <c r="AB151" s="493" t="s">
        <v>56</v>
      </c>
      <c r="AC151" s="493"/>
      <c r="AD151" s="493"/>
      <c r="AE151" s="493"/>
      <c r="AF151" s="493"/>
      <c r="AG151" s="493"/>
      <c r="AH151" s="493"/>
      <c r="AI151" s="493"/>
      <c r="AJ151" s="493"/>
      <c r="AK151" s="493" t="s">
        <v>56</v>
      </c>
      <c r="AL151" s="493"/>
      <c r="AM151" s="493" t="s">
        <v>56</v>
      </c>
      <c r="AN151" s="493"/>
      <c r="AO151" s="493"/>
      <c r="AP151" s="493"/>
      <c r="AQ151" s="493"/>
      <c r="AR151" s="493"/>
      <c r="AS151" s="493"/>
      <c r="AT151" s="493"/>
      <c r="AU151" s="493"/>
      <c r="AV151" s="493" t="s">
        <v>56</v>
      </c>
      <c r="AW151" s="493"/>
      <c r="AX151" s="493"/>
      <c r="AY151" s="493"/>
      <c r="AZ151" s="493"/>
      <c r="BA151" s="493"/>
      <c r="BB151" s="493" t="s">
        <v>56</v>
      </c>
      <c r="BC151" s="493" t="s">
        <v>56</v>
      </c>
      <c r="BD151" s="493"/>
      <c r="BE151" s="493"/>
      <c r="BF151" s="493" t="s">
        <v>56</v>
      </c>
      <c r="BG151" s="493"/>
      <c r="BH151" s="493"/>
      <c r="BI151" s="493" t="s">
        <v>56</v>
      </c>
    </row>
    <row r="152" spans="1:61" ht="26.25">
      <c r="A152" s="465"/>
      <c r="B152" s="450" t="s">
        <v>558</v>
      </c>
      <c r="C152" s="498" t="s">
        <v>754</v>
      </c>
      <c r="D152" s="439" t="s">
        <v>755</v>
      </c>
      <c r="E152" s="484" t="s">
        <v>21</v>
      </c>
      <c r="F152" s="494">
        <v>6</v>
      </c>
      <c r="G152" s="495">
        <v>20</v>
      </c>
      <c r="H152" s="496"/>
      <c r="I152" s="489"/>
      <c r="J152" s="489"/>
      <c r="K152" s="489">
        <v>20</v>
      </c>
      <c r="L152" s="492"/>
      <c r="M152" s="497"/>
      <c r="N152" s="489">
        <v>2</v>
      </c>
      <c r="O152" s="492"/>
      <c r="P152" s="497"/>
      <c r="Q152" s="492"/>
      <c r="R152" s="497"/>
      <c r="S152" s="492">
        <v>20</v>
      </c>
      <c r="T152" s="465"/>
      <c r="U152" s="363" t="str">
        <f t="shared" si="17"/>
        <v>Kreowanie zespołów zadaniowych</v>
      </c>
      <c r="V152" s="493"/>
      <c r="W152" s="493"/>
      <c r="X152" s="493" t="s">
        <v>56</v>
      </c>
      <c r="Y152" s="493"/>
      <c r="Z152" s="493"/>
      <c r="AA152" s="493"/>
      <c r="AB152" s="493" t="s">
        <v>56</v>
      </c>
      <c r="AC152" s="493"/>
      <c r="AD152" s="493"/>
      <c r="AE152" s="493"/>
      <c r="AF152" s="493"/>
      <c r="AG152" s="493"/>
      <c r="AH152" s="493"/>
      <c r="AI152" s="493"/>
      <c r="AJ152" s="493"/>
      <c r="AK152" s="493" t="s">
        <v>56</v>
      </c>
      <c r="AL152" s="493"/>
      <c r="AM152" s="493" t="s">
        <v>56</v>
      </c>
      <c r="AN152" s="493"/>
      <c r="AO152" s="493"/>
      <c r="AP152" s="493"/>
      <c r="AQ152" s="493"/>
      <c r="AR152" s="493"/>
      <c r="AS152" s="493"/>
      <c r="AT152" s="493"/>
      <c r="AU152" s="493"/>
      <c r="AV152" s="493" t="s">
        <v>56</v>
      </c>
      <c r="AW152" s="493"/>
      <c r="AX152" s="493"/>
      <c r="AY152" s="493"/>
      <c r="AZ152" s="493"/>
      <c r="BA152" s="493"/>
      <c r="BB152" s="493" t="s">
        <v>56</v>
      </c>
      <c r="BC152" s="493" t="s">
        <v>56</v>
      </c>
      <c r="BD152" s="493"/>
      <c r="BE152" s="493"/>
      <c r="BF152" s="493" t="s">
        <v>56</v>
      </c>
      <c r="BG152" s="493"/>
      <c r="BH152" s="493"/>
      <c r="BI152" s="493" t="s">
        <v>56</v>
      </c>
    </row>
    <row r="153" spans="1:61" ht="52.5" hidden="1">
      <c r="A153" s="465"/>
      <c r="B153" s="450"/>
      <c r="C153" s="426" t="s">
        <v>710</v>
      </c>
      <c r="D153" s="439"/>
      <c r="E153" s="428"/>
      <c r="F153" s="429"/>
      <c r="G153" s="451"/>
      <c r="H153" s="433"/>
      <c r="I153" s="434"/>
      <c r="J153" s="434"/>
      <c r="K153" s="434"/>
      <c r="L153" s="435"/>
      <c r="M153" s="436"/>
      <c r="N153" s="434"/>
      <c r="O153" s="435"/>
      <c r="P153" s="436"/>
      <c r="Q153" s="435"/>
      <c r="R153" s="436"/>
      <c r="S153" s="435"/>
      <c r="T153" s="465"/>
      <c r="U153" s="351" t="str">
        <f>C153</f>
        <v xml:space="preserve">Specjalność: Bezpieczeństwo w dyspozycyjnych systemach   cywilnych </v>
      </c>
      <c r="V153" s="501"/>
      <c r="W153" s="501"/>
      <c r="X153" s="501" t="s">
        <v>56</v>
      </c>
      <c r="Y153" s="501"/>
      <c r="Z153" s="501"/>
      <c r="AA153" s="501" t="s">
        <v>56</v>
      </c>
      <c r="AB153" s="501"/>
      <c r="AC153" s="501"/>
      <c r="AD153" s="501"/>
      <c r="AE153" s="501"/>
      <c r="AF153" s="501"/>
      <c r="AG153" s="501"/>
      <c r="AH153" s="501"/>
      <c r="AI153" s="501"/>
      <c r="AJ153" s="501" t="s">
        <v>56</v>
      </c>
      <c r="AK153" s="501" t="s">
        <v>56</v>
      </c>
      <c r="AL153" s="501"/>
      <c r="AM153" s="501"/>
      <c r="AN153" s="501"/>
      <c r="AO153" s="501"/>
      <c r="AP153" s="501"/>
      <c r="AQ153" s="501"/>
      <c r="AR153" s="501"/>
      <c r="AS153" s="501"/>
      <c r="AT153" s="501"/>
      <c r="AU153" s="501" t="s">
        <v>56</v>
      </c>
      <c r="AV153" s="501"/>
      <c r="AW153" s="501"/>
      <c r="AX153" s="501"/>
      <c r="AY153" s="501"/>
      <c r="AZ153" s="501" t="s">
        <v>56</v>
      </c>
      <c r="BA153" s="501"/>
      <c r="BB153" s="501"/>
      <c r="BC153" s="501"/>
      <c r="BD153" s="501"/>
      <c r="BE153" s="501"/>
      <c r="BF153" s="501" t="s">
        <v>56</v>
      </c>
      <c r="BG153" s="501"/>
      <c r="BH153" s="501"/>
      <c r="BI153" s="501"/>
    </row>
    <row r="154" spans="1:61" ht="26.25" hidden="1">
      <c r="A154" s="344"/>
      <c r="B154" s="450" t="s">
        <v>353</v>
      </c>
      <c r="C154" s="438" t="s">
        <v>331</v>
      </c>
      <c r="D154" s="439"/>
      <c r="E154" s="484" t="s">
        <v>21</v>
      </c>
      <c r="F154" s="485">
        <v>6</v>
      </c>
      <c r="G154" s="486">
        <v>20</v>
      </c>
      <c r="H154" s="487"/>
      <c r="I154" s="488"/>
      <c r="J154" s="488"/>
      <c r="K154" s="489">
        <v>20</v>
      </c>
      <c r="L154" s="490"/>
      <c r="M154" s="491"/>
      <c r="N154" s="488">
        <v>3</v>
      </c>
      <c r="O154" s="490"/>
      <c r="P154" s="491"/>
      <c r="Q154" s="490"/>
      <c r="R154" s="491"/>
      <c r="S154" s="492">
        <v>20</v>
      </c>
      <c r="T154" s="344"/>
      <c r="U154" s="463" t="str">
        <f t="shared" si="17"/>
        <v>Bezpieczeństwo w sferze biznesowej</v>
      </c>
      <c r="V154" s="501"/>
      <c r="W154" s="501"/>
      <c r="X154" s="501" t="s">
        <v>56</v>
      </c>
      <c r="Y154" s="501"/>
      <c r="Z154" s="501"/>
      <c r="AA154" s="501"/>
      <c r="AB154" s="501" t="s">
        <v>56</v>
      </c>
      <c r="AC154" s="501"/>
      <c r="AD154" s="501"/>
      <c r="AE154" s="501"/>
      <c r="AF154" s="501"/>
      <c r="AG154" s="501"/>
      <c r="AH154" s="501"/>
      <c r="AI154" s="501"/>
      <c r="AJ154" s="501"/>
      <c r="AK154" s="501" t="s">
        <v>56</v>
      </c>
      <c r="AL154" s="501"/>
      <c r="AM154" s="501" t="s">
        <v>56</v>
      </c>
      <c r="AN154" s="501"/>
      <c r="AO154" s="501"/>
      <c r="AP154" s="501"/>
      <c r="AQ154" s="501"/>
      <c r="AR154" s="501"/>
      <c r="AS154" s="501"/>
      <c r="AT154" s="501"/>
      <c r="AU154" s="501"/>
      <c r="AV154" s="501" t="s">
        <v>56</v>
      </c>
      <c r="AW154" s="501"/>
      <c r="AX154" s="501"/>
      <c r="AY154" s="501"/>
      <c r="AZ154" s="501"/>
      <c r="BA154" s="501"/>
      <c r="BB154" s="501" t="s">
        <v>56</v>
      </c>
      <c r="BC154" s="501" t="s">
        <v>56</v>
      </c>
      <c r="BD154" s="501"/>
      <c r="BE154" s="501"/>
      <c r="BF154" s="501" t="s">
        <v>56</v>
      </c>
      <c r="BG154" s="501"/>
      <c r="BH154" s="501"/>
      <c r="BI154" s="501"/>
    </row>
    <row r="155" spans="1:61" ht="26.25" hidden="1">
      <c r="A155" s="344"/>
      <c r="B155" s="450" t="s">
        <v>417</v>
      </c>
      <c r="C155" s="438" t="s">
        <v>756</v>
      </c>
      <c r="D155" s="439"/>
      <c r="E155" s="484" t="s">
        <v>21</v>
      </c>
      <c r="F155" s="494">
        <v>6</v>
      </c>
      <c r="G155" s="495">
        <v>20</v>
      </c>
      <c r="H155" s="496"/>
      <c r="I155" s="489"/>
      <c r="J155" s="489"/>
      <c r="K155" s="489">
        <v>20</v>
      </c>
      <c r="L155" s="492"/>
      <c r="M155" s="497"/>
      <c r="N155" s="489">
        <v>3</v>
      </c>
      <c r="O155" s="492"/>
      <c r="P155" s="497"/>
      <c r="Q155" s="492"/>
      <c r="R155" s="497"/>
      <c r="S155" s="492">
        <v>20</v>
      </c>
      <c r="T155" s="344"/>
      <c r="U155" s="463" t="str">
        <f t="shared" si="17"/>
        <v>Dyplomacja publiczna</v>
      </c>
      <c r="V155" s="501"/>
      <c r="W155" s="501"/>
      <c r="X155" s="501" t="s">
        <v>56</v>
      </c>
      <c r="Y155" s="501"/>
      <c r="Z155" s="501"/>
      <c r="AA155" s="501"/>
      <c r="AB155" s="501" t="s">
        <v>56</v>
      </c>
      <c r="AC155" s="501"/>
      <c r="AD155" s="501"/>
      <c r="AE155" s="501"/>
      <c r="AF155" s="501"/>
      <c r="AG155" s="501"/>
      <c r="AH155" s="501"/>
      <c r="AI155" s="501"/>
      <c r="AJ155" s="501"/>
      <c r="AK155" s="501" t="s">
        <v>56</v>
      </c>
      <c r="AL155" s="501"/>
      <c r="AM155" s="501" t="s">
        <v>56</v>
      </c>
      <c r="AN155" s="501"/>
      <c r="AO155" s="501"/>
      <c r="AP155" s="501"/>
      <c r="AQ155" s="501"/>
      <c r="AR155" s="501"/>
      <c r="AS155" s="501"/>
      <c r="AT155" s="501"/>
      <c r="AU155" s="501"/>
      <c r="AV155" s="501" t="s">
        <v>56</v>
      </c>
      <c r="AW155" s="501"/>
      <c r="AX155" s="501"/>
      <c r="AY155" s="501"/>
      <c r="AZ155" s="501"/>
      <c r="BA155" s="501"/>
      <c r="BB155" s="501" t="s">
        <v>56</v>
      </c>
      <c r="BC155" s="501" t="s">
        <v>56</v>
      </c>
      <c r="BD155" s="501"/>
      <c r="BE155" s="501"/>
      <c r="BF155" s="501" t="s">
        <v>56</v>
      </c>
      <c r="BG155" s="501"/>
      <c r="BH155" s="501"/>
      <c r="BI155" s="501"/>
    </row>
    <row r="156" spans="1:61" ht="26.25" hidden="1">
      <c r="A156" s="344"/>
      <c r="B156" s="450" t="s">
        <v>558</v>
      </c>
      <c r="C156" s="438" t="s">
        <v>757</v>
      </c>
      <c r="D156" s="439"/>
      <c r="E156" s="484" t="s">
        <v>21</v>
      </c>
      <c r="F156" s="494">
        <v>6</v>
      </c>
      <c r="G156" s="495">
        <v>20</v>
      </c>
      <c r="H156" s="496"/>
      <c r="I156" s="489"/>
      <c r="J156" s="489"/>
      <c r="K156" s="489">
        <v>20</v>
      </c>
      <c r="L156" s="492"/>
      <c r="M156" s="497"/>
      <c r="N156" s="489">
        <v>3</v>
      </c>
      <c r="O156" s="492"/>
      <c r="P156" s="497"/>
      <c r="Q156" s="492"/>
      <c r="R156" s="497"/>
      <c r="S156" s="492">
        <v>20</v>
      </c>
      <c r="T156" s="344"/>
      <c r="U156" s="463" t="str">
        <f t="shared" si="17"/>
        <v>Partnerstwo publiczno-prywatne</v>
      </c>
      <c r="V156" s="440"/>
      <c r="W156" s="440" t="s">
        <v>56</v>
      </c>
      <c r="X156" s="440" t="s">
        <v>56</v>
      </c>
      <c r="Y156" s="440"/>
      <c r="Z156" s="440"/>
      <c r="AA156" s="440"/>
      <c r="AB156" s="440"/>
      <c r="AC156" s="440"/>
      <c r="AD156" s="440" t="s">
        <v>56</v>
      </c>
      <c r="AE156" s="440"/>
      <c r="AF156" s="440"/>
      <c r="AG156" s="440"/>
      <c r="AH156" s="440"/>
      <c r="AI156" s="440"/>
      <c r="AJ156" s="440"/>
      <c r="AK156" s="440"/>
      <c r="AL156" s="440"/>
      <c r="AM156" s="440" t="s">
        <v>56</v>
      </c>
      <c r="AN156" s="440"/>
      <c r="AO156" s="440"/>
      <c r="AP156" s="440"/>
      <c r="AQ156" s="440" t="s">
        <v>56</v>
      </c>
      <c r="AR156" s="440"/>
      <c r="AS156" s="440"/>
      <c r="AT156" s="440"/>
      <c r="AU156" s="440" t="s">
        <v>56</v>
      </c>
      <c r="AV156" s="440"/>
      <c r="AW156" s="440"/>
      <c r="AX156" s="440" t="s">
        <v>56</v>
      </c>
      <c r="AY156" s="440"/>
      <c r="AZ156" s="440"/>
      <c r="BA156" s="440"/>
      <c r="BB156" s="440"/>
      <c r="BC156" s="440"/>
      <c r="BD156" s="440"/>
      <c r="BE156" s="440"/>
      <c r="BF156" s="440" t="s">
        <v>56</v>
      </c>
      <c r="BG156" s="440"/>
      <c r="BH156" s="440"/>
      <c r="BI156" s="440" t="s">
        <v>56</v>
      </c>
    </row>
    <row r="157" spans="1:61" ht="26.25">
      <c r="A157" s="425"/>
      <c r="B157" s="450"/>
      <c r="C157" s="426" t="s">
        <v>713</v>
      </c>
      <c r="D157" s="427"/>
      <c r="E157" s="428"/>
      <c r="F157" s="429"/>
      <c r="G157" s="451"/>
      <c r="H157" s="433"/>
      <c r="I157" s="434"/>
      <c r="J157" s="434"/>
      <c r="K157" s="434"/>
      <c r="L157" s="435"/>
      <c r="M157" s="436"/>
      <c r="N157" s="434"/>
      <c r="O157" s="435"/>
      <c r="P157" s="436"/>
      <c r="Q157" s="435"/>
      <c r="R157" s="436"/>
      <c r="S157" s="435"/>
      <c r="T157" s="425"/>
      <c r="U157" s="351" t="str">
        <f t="shared" si="17"/>
        <v>Specjalność: Bezpieczeństwo w systemach logistycznych</v>
      </c>
      <c r="V157" s="499"/>
      <c r="W157" s="499"/>
      <c r="X157" s="499"/>
      <c r="Y157" s="499"/>
      <c r="Z157" s="499"/>
      <c r="AA157" s="499"/>
      <c r="AB157" s="499"/>
      <c r="AC157" s="499"/>
      <c r="AD157" s="499"/>
      <c r="AE157" s="499"/>
      <c r="AF157" s="499"/>
      <c r="AG157" s="499"/>
      <c r="AH157" s="499"/>
      <c r="AI157" s="499"/>
      <c r="AJ157" s="499"/>
      <c r="AK157" s="499"/>
      <c r="AL157" s="499"/>
      <c r="AM157" s="499"/>
      <c r="AN157" s="499"/>
      <c r="AO157" s="499"/>
      <c r="AP157" s="499"/>
      <c r="AQ157" s="499"/>
      <c r="AR157" s="499"/>
      <c r="AS157" s="499"/>
      <c r="AT157" s="499"/>
      <c r="AU157" s="499"/>
      <c r="AV157" s="499"/>
      <c r="AW157" s="499"/>
      <c r="AX157" s="499"/>
      <c r="AY157" s="499"/>
      <c r="AZ157" s="499"/>
      <c r="BA157" s="499"/>
      <c r="BB157" s="499"/>
      <c r="BC157" s="499"/>
      <c r="BD157" s="499"/>
      <c r="BE157" s="499"/>
      <c r="BF157" s="499"/>
      <c r="BG157" s="499"/>
      <c r="BH157" s="499"/>
      <c r="BI157" s="499"/>
    </row>
    <row r="158" spans="1:61" ht="26.25">
      <c r="A158" s="441"/>
      <c r="B158" s="450" t="s">
        <v>353</v>
      </c>
      <c r="C158" s="397" t="s">
        <v>738</v>
      </c>
      <c r="D158" s="398" t="s">
        <v>717</v>
      </c>
      <c r="E158" s="502" t="s">
        <v>21</v>
      </c>
      <c r="F158" s="503">
        <v>6</v>
      </c>
      <c r="G158" s="504">
        <f>SUM(H158:L158)</f>
        <v>20</v>
      </c>
      <c r="H158" s="505"/>
      <c r="I158" s="506"/>
      <c r="J158" s="506"/>
      <c r="K158" s="420">
        <v>20</v>
      </c>
      <c r="L158" s="507"/>
      <c r="M158" s="508"/>
      <c r="N158" s="506">
        <v>2</v>
      </c>
      <c r="O158" s="507"/>
      <c r="P158" s="508"/>
      <c r="Q158" s="507"/>
      <c r="R158" s="508"/>
      <c r="S158" s="420">
        <v>20</v>
      </c>
      <c r="T158" s="509"/>
      <c r="U158" s="363" t="str">
        <f t="shared" si="17"/>
        <v>Zarządzanie łańcuchami dostaw</v>
      </c>
      <c r="V158" s="510"/>
      <c r="W158" s="510"/>
      <c r="X158" s="510" t="s">
        <v>56</v>
      </c>
      <c r="Y158" s="510"/>
      <c r="Z158" s="510"/>
      <c r="AA158" s="510" t="s">
        <v>56</v>
      </c>
      <c r="AB158" s="510"/>
      <c r="AC158" s="510"/>
      <c r="AD158" s="510"/>
      <c r="AE158" s="510"/>
      <c r="AF158" s="510"/>
      <c r="AG158" s="510"/>
      <c r="AH158" s="510"/>
      <c r="AI158" s="510"/>
      <c r="AJ158" s="510" t="s">
        <v>56</v>
      </c>
      <c r="AK158" s="510" t="s">
        <v>56</v>
      </c>
      <c r="AL158" s="510"/>
      <c r="AM158" s="510"/>
      <c r="AN158" s="510"/>
      <c r="AO158" s="510"/>
      <c r="AP158" s="510"/>
      <c r="AQ158" s="510"/>
      <c r="AR158" s="510"/>
      <c r="AS158" s="510"/>
      <c r="AT158" s="510"/>
      <c r="AU158" s="510" t="s">
        <v>56</v>
      </c>
      <c r="AV158" s="510"/>
      <c r="AW158" s="510"/>
      <c r="AX158" s="510"/>
      <c r="AY158" s="510"/>
      <c r="AZ158" s="510" t="s">
        <v>56</v>
      </c>
      <c r="BA158" s="510"/>
      <c r="BB158" s="510"/>
      <c r="BC158" s="510"/>
      <c r="BD158" s="510"/>
      <c r="BE158" s="510"/>
      <c r="BF158" s="510" t="s">
        <v>56</v>
      </c>
      <c r="BG158" s="510"/>
      <c r="BH158" s="510"/>
      <c r="BI158" s="510" t="s">
        <v>56</v>
      </c>
    </row>
    <row r="159" spans="1:61" ht="26.25">
      <c r="A159" s="441"/>
      <c r="B159" s="450" t="s">
        <v>417</v>
      </c>
      <c r="C159" s="448" t="s">
        <v>758</v>
      </c>
      <c r="D159" s="511" t="s">
        <v>749</v>
      </c>
      <c r="E159" s="502" t="s">
        <v>21</v>
      </c>
      <c r="F159" s="503">
        <v>6</v>
      </c>
      <c r="G159" s="504">
        <f t="shared" ref="G159:G160" si="19">SUM(H159:L159)</f>
        <v>20</v>
      </c>
      <c r="H159" s="505"/>
      <c r="I159" s="506"/>
      <c r="J159" s="506"/>
      <c r="K159" s="420">
        <v>20</v>
      </c>
      <c r="L159" s="507"/>
      <c r="M159" s="508"/>
      <c r="N159" s="506">
        <v>2</v>
      </c>
      <c r="O159" s="507"/>
      <c r="P159" s="508"/>
      <c r="Q159" s="507"/>
      <c r="R159" s="508"/>
      <c r="S159" s="420">
        <v>20</v>
      </c>
      <c r="T159" s="446"/>
      <c r="U159" s="363" t="str">
        <f t="shared" si="17"/>
        <v>Europejskie systemy logistyczne</v>
      </c>
      <c r="V159" s="510"/>
      <c r="W159" s="510"/>
      <c r="X159" s="510"/>
      <c r="Y159" s="510"/>
      <c r="Z159" s="510" t="s">
        <v>56</v>
      </c>
      <c r="AA159" s="510"/>
      <c r="AB159" s="510"/>
      <c r="AC159" s="510"/>
      <c r="AD159" s="510"/>
      <c r="AE159" s="510"/>
      <c r="AF159" s="510" t="s">
        <v>56</v>
      </c>
      <c r="AG159" s="510"/>
      <c r="AH159" s="510"/>
      <c r="AI159" s="510"/>
      <c r="AJ159" s="510"/>
      <c r="AK159" s="510"/>
      <c r="AL159" s="510"/>
      <c r="AM159" s="510"/>
      <c r="AN159" s="510"/>
      <c r="AO159" s="510" t="s">
        <v>56</v>
      </c>
      <c r="AP159" s="510"/>
      <c r="AQ159" s="510"/>
      <c r="AR159" s="510"/>
      <c r="AS159" s="510"/>
      <c r="AT159" s="510" t="s">
        <v>56</v>
      </c>
      <c r="AU159" s="510"/>
      <c r="AV159" s="510"/>
      <c r="AW159" s="510"/>
      <c r="AX159" s="510"/>
      <c r="AY159" s="510"/>
      <c r="AZ159" s="510"/>
      <c r="BA159" s="510"/>
      <c r="BB159" s="510" t="s">
        <v>56</v>
      </c>
      <c r="BC159" s="510"/>
      <c r="BD159" s="510"/>
      <c r="BE159" s="510"/>
      <c r="BF159" s="510"/>
      <c r="BG159" s="510"/>
      <c r="BH159" s="510"/>
      <c r="BI159" s="510" t="s">
        <v>56</v>
      </c>
    </row>
    <row r="160" spans="1:61" ht="27" thickBot="1">
      <c r="A160" s="441"/>
      <c r="B160" s="512" t="s">
        <v>558</v>
      </c>
      <c r="C160" s="442" t="s">
        <v>759</v>
      </c>
      <c r="D160" s="443" t="s">
        <v>760</v>
      </c>
      <c r="E160" s="444" t="s">
        <v>21</v>
      </c>
      <c r="F160" s="454">
        <v>6</v>
      </c>
      <c r="G160" s="513">
        <f t="shared" si="19"/>
        <v>20</v>
      </c>
      <c r="H160" s="455"/>
      <c r="I160" s="420"/>
      <c r="J160" s="420"/>
      <c r="K160" s="420">
        <v>20</v>
      </c>
      <c r="L160" s="405"/>
      <c r="M160" s="404"/>
      <c r="N160" s="420">
        <v>2</v>
      </c>
      <c r="O160" s="405"/>
      <c r="P160" s="404"/>
      <c r="Q160" s="405"/>
      <c r="R160" s="404"/>
      <c r="S160" s="420">
        <v>20</v>
      </c>
      <c r="T160" s="446"/>
      <c r="U160" s="363" t="str">
        <f t="shared" si="17"/>
        <v>Infrastruktura krytyczna</v>
      </c>
      <c r="V160" s="447"/>
      <c r="W160" s="447"/>
      <c r="X160" s="447" t="s">
        <v>56</v>
      </c>
      <c r="Y160" s="447"/>
      <c r="Z160" s="447"/>
      <c r="AA160" s="447"/>
      <c r="AB160" s="447" t="s">
        <v>56</v>
      </c>
      <c r="AC160" s="447"/>
      <c r="AD160" s="447"/>
      <c r="AE160" s="447"/>
      <c r="AF160" s="447"/>
      <c r="AG160" s="447"/>
      <c r="AH160" s="447"/>
      <c r="AI160" s="447"/>
      <c r="AJ160" s="447"/>
      <c r="AK160" s="447" t="s">
        <v>56</v>
      </c>
      <c r="AL160" s="447"/>
      <c r="AM160" s="447" t="s">
        <v>56</v>
      </c>
      <c r="AN160" s="447"/>
      <c r="AO160" s="447"/>
      <c r="AP160" s="447"/>
      <c r="AQ160" s="447"/>
      <c r="AR160" s="447"/>
      <c r="AS160" s="447"/>
      <c r="AT160" s="447"/>
      <c r="AU160" s="447"/>
      <c r="AV160" s="447" t="s">
        <v>56</v>
      </c>
      <c r="AW160" s="447"/>
      <c r="AX160" s="447"/>
      <c r="AY160" s="447"/>
      <c r="AZ160" s="447"/>
      <c r="BA160" s="447"/>
      <c r="BB160" s="447" t="s">
        <v>56</v>
      </c>
      <c r="BC160" s="447" t="s">
        <v>56</v>
      </c>
      <c r="BD160" s="447"/>
      <c r="BE160" s="447"/>
      <c r="BF160" s="447" t="s">
        <v>56</v>
      </c>
      <c r="BG160" s="447"/>
      <c r="BH160" s="447"/>
      <c r="BI160" s="447" t="s">
        <v>56</v>
      </c>
    </row>
    <row r="161" spans="1:61" ht="26.25" hidden="1">
      <c r="A161" s="425"/>
      <c r="B161" s="450"/>
      <c r="C161" s="426" t="s">
        <v>718</v>
      </c>
      <c r="D161" s="427"/>
      <c r="E161" s="428"/>
      <c r="F161" s="429"/>
      <c r="G161" s="451"/>
      <c r="H161" s="433"/>
      <c r="I161" s="434"/>
      <c r="J161" s="434"/>
      <c r="K161" s="434"/>
      <c r="L161" s="435"/>
      <c r="M161" s="436"/>
      <c r="N161" s="434"/>
      <c r="O161" s="435"/>
      <c r="P161" s="436"/>
      <c r="Q161" s="435"/>
      <c r="R161" s="436"/>
      <c r="S161" s="435"/>
      <c r="T161" s="425"/>
      <c r="U161" s="351" t="str">
        <f t="shared" si="17"/>
        <v>Specjalność: Logistyka</v>
      </c>
      <c r="V161" s="499" t="s">
        <v>718</v>
      </c>
      <c r="W161" s="499"/>
      <c r="X161" s="499"/>
      <c r="Y161" s="499"/>
      <c r="Z161" s="499"/>
      <c r="AA161" s="499"/>
      <c r="AB161" s="499"/>
      <c r="AC161" s="499"/>
      <c r="AD161" s="499"/>
      <c r="AE161" s="499"/>
      <c r="AF161" s="499"/>
      <c r="AG161" s="499"/>
      <c r="AH161" s="499"/>
      <c r="AI161" s="499"/>
      <c r="AJ161" s="499"/>
      <c r="AK161" s="499"/>
      <c r="AL161" s="499"/>
      <c r="AM161" s="499"/>
      <c r="AN161" s="499"/>
      <c r="AO161" s="499"/>
      <c r="AP161" s="499"/>
      <c r="AQ161" s="499"/>
      <c r="AR161" s="499"/>
      <c r="AS161" s="499"/>
      <c r="AT161" s="499"/>
      <c r="AU161" s="499"/>
      <c r="AV161" s="499"/>
      <c r="AW161" s="499"/>
      <c r="AX161" s="499"/>
      <c r="AY161" s="499"/>
      <c r="AZ161" s="499"/>
      <c r="BA161" s="499"/>
      <c r="BB161" s="499"/>
      <c r="BC161" s="499"/>
      <c r="BD161" s="499"/>
      <c r="BE161" s="499"/>
      <c r="BF161" s="499"/>
      <c r="BG161" s="499"/>
      <c r="BH161" s="499"/>
      <c r="BI161" s="499"/>
    </row>
    <row r="162" spans="1:61" ht="26.25" hidden="1">
      <c r="A162" s="481"/>
      <c r="B162" s="450" t="s">
        <v>353</v>
      </c>
      <c r="C162" s="448" t="s">
        <v>716</v>
      </c>
      <c r="D162" s="511" t="s">
        <v>715</v>
      </c>
      <c r="E162" s="514" t="s">
        <v>21</v>
      </c>
      <c r="F162" s="503">
        <v>6</v>
      </c>
      <c r="G162" s="504">
        <v>20</v>
      </c>
      <c r="H162" s="505"/>
      <c r="I162" s="506"/>
      <c r="J162" s="506"/>
      <c r="K162" s="506">
        <v>20</v>
      </c>
      <c r="L162" s="507"/>
      <c r="M162" s="508"/>
      <c r="N162" s="506">
        <v>3</v>
      </c>
      <c r="O162" s="507"/>
      <c r="P162" s="508"/>
      <c r="Q162" s="507"/>
      <c r="R162" s="508"/>
      <c r="S162" s="507">
        <v>20</v>
      </c>
      <c r="T162" s="481"/>
      <c r="U162" s="500" t="str">
        <f t="shared" si="17"/>
        <v>Transport i środki transportu</v>
      </c>
      <c r="V162" s="493"/>
      <c r="W162" s="493"/>
      <c r="X162" s="493" t="s">
        <v>56</v>
      </c>
      <c r="Y162" s="493"/>
      <c r="Z162" s="493"/>
      <c r="AA162" s="493" t="s">
        <v>56</v>
      </c>
      <c r="AB162" s="493"/>
      <c r="AC162" s="493"/>
      <c r="AD162" s="493"/>
      <c r="AE162" s="493"/>
      <c r="AF162" s="493"/>
      <c r="AG162" s="493"/>
      <c r="AH162" s="493"/>
      <c r="AI162" s="493"/>
      <c r="AJ162" s="493" t="s">
        <v>56</v>
      </c>
      <c r="AK162" s="493" t="s">
        <v>56</v>
      </c>
      <c r="AL162" s="493"/>
      <c r="AM162" s="493"/>
      <c r="AN162" s="493"/>
      <c r="AO162" s="493"/>
      <c r="AP162" s="493"/>
      <c r="AQ162" s="493"/>
      <c r="AR162" s="493"/>
      <c r="AS162" s="493"/>
      <c r="AT162" s="493"/>
      <c r="AU162" s="493" t="s">
        <v>56</v>
      </c>
      <c r="AV162" s="493"/>
      <c r="AW162" s="493"/>
      <c r="AX162" s="493"/>
      <c r="AY162" s="493"/>
      <c r="AZ162" s="493" t="s">
        <v>56</v>
      </c>
      <c r="BA162" s="493"/>
      <c r="BB162" s="493"/>
      <c r="BC162" s="493"/>
      <c r="BD162" s="493"/>
      <c r="BE162" s="493"/>
      <c r="BF162" s="493" t="s">
        <v>56</v>
      </c>
      <c r="BG162" s="493"/>
      <c r="BH162" s="493"/>
      <c r="BI162" s="493" t="s">
        <v>56</v>
      </c>
    </row>
    <row r="163" spans="1:61" ht="26.25" hidden="1">
      <c r="A163" s="465"/>
      <c r="B163" s="450" t="s">
        <v>417</v>
      </c>
      <c r="C163" s="448" t="s">
        <v>758</v>
      </c>
      <c r="D163" s="511" t="s">
        <v>749</v>
      </c>
      <c r="E163" s="514" t="s">
        <v>21</v>
      </c>
      <c r="F163" s="503">
        <v>6</v>
      </c>
      <c r="G163" s="504">
        <v>20</v>
      </c>
      <c r="H163" s="505"/>
      <c r="I163" s="506"/>
      <c r="J163" s="506"/>
      <c r="K163" s="506">
        <v>20</v>
      </c>
      <c r="L163" s="507"/>
      <c r="M163" s="508"/>
      <c r="N163" s="506">
        <v>3</v>
      </c>
      <c r="O163" s="507"/>
      <c r="P163" s="508"/>
      <c r="Q163" s="507"/>
      <c r="R163" s="508"/>
      <c r="S163" s="507">
        <v>20</v>
      </c>
      <c r="T163" s="465"/>
      <c r="U163" s="363" t="str">
        <f t="shared" si="17"/>
        <v>Europejskie systemy logistyczne</v>
      </c>
      <c r="V163" s="493"/>
      <c r="W163" s="493"/>
      <c r="X163" s="493" t="s">
        <v>56</v>
      </c>
      <c r="Y163" s="493"/>
      <c r="Z163" s="493"/>
      <c r="AA163" s="493"/>
      <c r="AB163" s="493" t="s">
        <v>56</v>
      </c>
      <c r="AC163" s="493"/>
      <c r="AD163" s="493"/>
      <c r="AE163" s="493"/>
      <c r="AF163" s="493"/>
      <c r="AG163" s="493"/>
      <c r="AH163" s="493"/>
      <c r="AI163" s="493"/>
      <c r="AJ163" s="493"/>
      <c r="AK163" s="493" t="s">
        <v>56</v>
      </c>
      <c r="AL163" s="493"/>
      <c r="AM163" s="493" t="s">
        <v>56</v>
      </c>
      <c r="AN163" s="493"/>
      <c r="AO163" s="493"/>
      <c r="AP163" s="493"/>
      <c r="AQ163" s="493"/>
      <c r="AR163" s="493"/>
      <c r="AS163" s="493"/>
      <c r="AT163" s="493"/>
      <c r="AU163" s="493"/>
      <c r="AV163" s="493" t="s">
        <v>56</v>
      </c>
      <c r="AW163" s="493"/>
      <c r="AX163" s="493"/>
      <c r="AY163" s="493"/>
      <c r="AZ163" s="493"/>
      <c r="BA163" s="493"/>
      <c r="BB163" s="493" t="s">
        <v>56</v>
      </c>
      <c r="BC163" s="493" t="s">
        <v>56</v>
      </c>
      <c r="BD163" s="493"/>
      <c r="BE163" s="493"/>
      <c r="BF163" s="493" t="s">
        <v>56</v>
      </c>
      <c r="BG163" s="493"/>
      <c r="BH163" s="493"/>
      <c r="BI163" s="493" t="s">
        <v>56</v>
      </c>
    </row>
    <row r="164" spans="1:61" ht="27" hidden="1" thickBot="1">
      <c r="A164" s="333"/>
      <c r="B164" s="512" t="s">
        <v>558</v>
      </c>
      <c r="C164" s="442" t="s">
        <v>759</v>
      </c>
      <c r="D164" s="443" t="s">
        <v>760</v>
      </c>
      <c r="E164" s="445" t="s">
        <v>21</v>
      </c>
      <c r="F164" s="454">
        <v>6</v>
      </c>
      <c r="G164" s="513">
        <v>20</v>
      </c>
      <c r="H164" s="455"/>
      <c r="I164" s="420"/>
      <c r="J164" s="420"/>
      <c r="K164" s="420">
        <v>20</v>
      </c>
      <c r="L164" s="405"/>
      <c r="M164" s="404"/>
      <c r="N164" s="420">
        <v>3</v>
      </c>
      <c r="O164" s="405"/>
      <c r="P164" s="404"/>
      <c r="Q164" s="405"/>
      <c r="R164" s="404"/>
      <c r="S164" s="405">
        <v>20</v>
      </c>
      <c r="T164" s="333"/>
      <c r="U164" s="363" t="str">
        <f t="shared" si="17"/>
        <v>Infrastruktura krytyczna</v>
      </c>
      <c r="V164" s="364"/>
      <c r="W164" s="364"/>
      <c r="X164" s="364" t="s">
        <v>56</v>
      </c>
      <c r="Y164" s="364"/>
      <c r="Z164" s="364"/>
      <c r="AA164" s="364"/>
      <c r="AB164" s="364" t="s">
        <v>56</v>
      </c>
      <c r="AC164" s="364"/>
      <c r="AD164" s="364"/>
      <c r="AE164" s="364"/>
      <c r="AF164" s="364"/>
      <c r="AG164" s="364"/>
      <c r="AH164" s="364"/>
      <c r="AI164" s="364"/>
      <c r="AJ164" s="364"/>
      <c r="AK164" s="364" t="s">
        <v>56</v>
      </c>
      <c r="AL164" s="364"/>
      <c r="AM164" s="364" t="s">
        <v>56</v>
      </c>
      <c r="AN164" s="364"/>
      <c r="AO164" s="364"/>
      <c r="AP164" s="364"/>
      <c r="AQ164" s="364"/>
      <c r="AR164" s="364"/>
      <c r="AS164" s="364"/>
      <c r="AT164" s="364"/>
      <c r="AU164" s="364"/>
      <c r="AV164" s="364" t="s">
        <v>56</v>
      </c>
      <c r="AW164" s="364"/>
      <c r="AX164" s="364"/>
      <c r="AY164" s="364"/>
      <c r="AZ164" s="364"/>
      <c r="BA164" s="364"/>
      <c r="BB164" s="364" t="s">
        <v>56</v>
      </c>
      <c r="BC164" s="364" t="s">
        <v>56</v>
      </c>
      <c r="BD164" s="364"/>
      <c r="BE164" s="364"/>
      <c r="BF164" s="364" t="s">
        <v>56</v>
      </c>
      <c r="BG164" s="364"/>
      <c r="BH164" s="364"/>
      <c r="BI164" s="364" t="s">
        <v>56</v>
      </c>
    </row>
    <row r="165" spans="1:61" ht="27" thickBot="1">
      <c r="A165" s="333"/>
      <c r="B165" s="1120" t="s">
        <v>180</v>
      </c>
      <c r="C165" s="1121"/>
      <c r="D165" s="1121"/>
      <c r="E165" s="1121"/>
      <c r="F165" s="1121"/>
      <c r="G165" s="1118">
        <f>SUM(G137:G144)</f>
        <v>160</v>
      </c>
      <c r="H165" s="388">
        <f>SUM(H138:H144)</f>
        <v>40</v>
      </c>
      <c r="I165" s="388">
        <f t="shared" ref="I165:L165" si="20">SUM(I138:I144)</f>
        <v>20</v>
      </c>
      <c r="J165" s="388">
        <f t="shared" si="20"/>
        <v>20</v>
      </c>
      <c r="K165" s="388">
        <f t="shared" si="20"/>
        <v>80</v>
      </c>
      <c r="L165" s="388">
        <f t="shared" si="20"/>
        <v>0</v>
      </c>
      <c r="M165" s="388">
        <f>SUM(M138:M144)</f>
        <v>12</v>
      </c>
      <c r="N165" s="388">
        <f t="shared" ref="N165:R165" si="21">SUM(N138:N144)</f>
        <v>18</v>
      </c>
      <c r="O165" s="388">
        <f t="shared" si="21"/>
        <v>0</v>
      </c>
      <c r="P165" s="388">
        <f t="shared" si="21"/>
        <v>0</v>
      </c>
      <c r="Q165" s="388">
        <f t="shared" si="21"/>
        <v>0</v>
      </c>
      <c r="R165" s="388">
        <f t="shared" si="21"/>
        <v>40</v>
      </c>
      <c r="S165" s="388">
        <f>SUM(S138:S144)</f>
        <v>120</v>
      </c>
      <c r="T165" s="348"/>
      <c r="U165" s="390"/>
      <c r="V165" s="338"/>
      <c r="W165" s="338"/>
      <c r="X165" s="338"/>
      <c r="Y165" s="338"/>
      <c r="Z165" s="338"/>
      <c r="AA165" s="338"/>
      <c r="AB165" s="338"/>
      <c r="AC165" s="338"/>
      <c r="AD165" s="338"/>
      <c r="AE165" s="338"/>
      <c r="AF165" s="338"/>
      <c r="AG165" s="338"/>
      <c r="AH165" s="338"/>
      <c r="AI165" s="338"/>
      <c r="AJ165" s="338"/>
      <c r="AK165" s="338"/>
      <c r="AL165" s="338"/>
      <c r="AM165" s="338"/>
      <c r="AN165" s="338"/>
      <c r="AO165" s="338"/>
      <c r="AP165" s="338"/>
      <c r="AQ165" s="338"/>
      <c r="AR165" s="338"/>
      <c r="AS165" s="338"/>
      <c r="AT165" s="338"/>
      <c r="AU165" s="338"/>
      <c r="AV165" s="338"/>
      <c r="AW165" s="338"/>
      <c r="AX165" s="338"/>
      <c r="AY165" s="338"/>
      <c r="AZ165" s="338"/>
      <c r="BA165" s="338"/>
      <c r="BB165" s="338"/>
      <c r="BC165" s="338"/>
      <c r="BD165" s="338"/>
      <c r="BE165" s="338"/>
      <c r="BF165" s="338"/>
      <c r="BG165" s="338"/>
      <c r="BH165" s="338"/>
      <c r="BI165" s="338"/>
    </row>
    <row r="166" spans="1:61" ht="27" thickBot="1">
      <c r="A166" s="333"/>
      <c r="B166" s="1122"/>
      <c r="C166" s="1123"/>
      <c r="D166" s="1123"/>
      <c r="E166" s="1123"/>
      <c r="F166" s="1123"/>
      <c r="G166" s="1119"/>
      <c r="H166" s="1107">
        <f>SUM(H165:L165)</f>
        <v>160</v>
      </c>
      <c r="I166" s="1107"/>
      <c r="J166" s="1107"/>
      <c r="K166" s="1107"/>
      <c r="L166" s="1107"/>
      <c r="M166" s="1107">
        <f>SUM(M165:O165)</f>
        <v>30</v>
      </c>
      <c r="N166" s="1107"/>
      <c r="O166" s="1107"/>
      <c r="P166" s="1107">
        <f>SUM(P165:Q165)</f>
        <v>0</v>
      </c>
      <c r="Q166" s="1107"/>
      <c r="R166" s="1107">
        <f>SUM(R165:S165)</f>
        <v>160</v>
      </c>
      <c r="S166" s="1107"/>
      <c r="T166" s="333"/>
      <c r="U166" s="391"/>
      <c r="V166" s="338"/>
      <c r="W166" s="338"/>
      <c r="X166" s="338"/>
      <c r="Y166" s="338"/>
      <c r="Z166" s="338"/>
      <c r="AA166" s="338"/>
      <c r="AB166" s="338"/>
      <c r="AC166" s="338"/>
      <c r="AD166" s="338"/>
      <c r="AE166" s="338"/>
      <c r="AF166" s="338"/>
      <c r="AG166" s="338"/>
      <c r="AH166" s="338"/>
      <c r="AI166" s="338"/>
      <c r="AJ166" s="338"/>
      <c r="AK166" s="338"/>
      <c r="AL166" s="338"/>
      <c r="AM166" s="338"/>
      <c r="AN166" s="338"/>
      <c r="AO166" s="338"/>
      <c r="AP166" s="338"/>
      <c r="AQ166" s="338"/>
      <c r="AR166" s="338"/>
      <c r="AS166" s="338"/>
      <c r="AT166" s="338"/>
      <c r="AU166" s="338"/>
      <c r="AV166" s="338"/>
      <c r="AW166" s="338"/>
      <c r="AX166" s="338"/>
      <c r="AY166" s="338"/>
      <c r="AZ166" s="338"/>
      <c r="BA166" s="338"/>
      <c r="BB166" s="338"/>
      <c r="BC166" s="338"/>
      <c r="BD166" s="338"/>
      <c r="BE166" s="338"/>
      <c r="BF166" s="338"/>
      <c r="BG166" s="338"/>
      <c r="BH166" s="338"/>
      <c r="BI166" s="338"/>
    </row>
    <row r="167" spans="1:61" ht="21">
      <c r="A167" s="465"/>
      <c r="B167" s="515"/>
      <c r="C167" s="515"/>
      <c r="D167" s="515"/>
      <c r="E167" s="516"/>
      <c r="F167" s="515"/>
      <c r="G167" s="515"/>
      <c r="H167" s="517"/>
      <c r="I167" s="517"/>
      <c r="J167" s="517"/>
      <c r="K167" s="517"/>
      <c r="L167" s="517"/>
      <c r="M167" s="517"/>
      <c r="N167" s="517"/>
      <c r="O167" s="517"/>
      <c r="P167" s="517"/>
      <c r="Q167" s="517"/>
      <c r="R167" s="517"/>
      <c r="S167" s="517"/>
      <c r="T167" s="465"/>
      <c r="U167" s="518"/>
      <c r="V167" s="519"/>
      <c r="W167" s="519"/>
      <c r="X167" s="519"/>
      <c r="Y167" s="519"/>
      <c r="Z167" s="519"/>
      <c r="AA167" s="519"/>
      <c r="AB167" s="519"/>
      <c r="AC167" s="519"/>
      <c r="AD167" s="519"/>
      <c r="AE167" s="519"/>
      <c r="AF167" s="519"/>
      <c r="AG167" s="519"/>
      <c r="AH167" s="519"/>
      <c r="AI167" s="519"/>
      <c r="AJ167" s="519"/>
      <c r="AK167" s="519"/>
      <c r="AL167" s="519"/>
      <c r="AM167" s="519"/>
      <c r="AN167" s="519"/>
      <c r="AO167" s="519"/>
      <c r="AP167" s="519"/>
      <c r="AQ167" s="519"/>
      <c r="AR167" s="519"/>
      <c r="AS167" s="519"/>
      <c r="AT167" s="519"/>
      <c r="AU167" s="519"/>
      <c r="AV167" s="519"/>
      <c r="AW167" s="519"/>
      <c r="AX167" s="519"/>
      <c r="AY167" s="519"/>
      <c r="AZ167" s="519"/>
      <c r="BA167" s="519"/>
      <c r="BB167" s="519"/>
      <c r="BC167" s="519"/>
      <c r="BD167" s="519"/>
      <c r="BE167" s="519"/>
      <c r="BF167" s="519"/>
      <c r="BG167" s="519"/>
      <c r="BH167" s="519"/>
      <c r="BI167" s="519"/>
    </row>
    <row r="168" spans="1:61" ht="26.25">
      <c r="A168" s="333"/>
      <c r="B168" s="334"/>
      <c r="C168" s="335" t="s">
        <v>24</v>
      </c>
      <c r="D168" s="334"/>
      <c r="E168" s="392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T168" s="333"/>
      <c r="U168" s="335"/>
      <c r="V168" s="338"/>
      <c r="W168" s="338"/>
      <c r="X168" s="338"/>
      <c r="Y168" s="338"/>
      <c r="Z168" s="338"/>
      <c r="AA168" s="338"/>
      <c r="AB168" s="338"/>
      <c r="AC168" s="338"/>
      <c r="AD168" s="338"/>
      <c r="AE168" s="338"/>
      <c r="AF168" s="338"/>
      <c r="AG168" s="338"/>
      <c r="AH168" s="338"/>
      <c r="AI168" s="338"/>
      <c r="AJ168" s="338"/>
      <c r="AK168" s="338"/>
      <c r="AL168" s="338"/>
      <c r="AM168" s="338"/>
      <c r="AN168" s="338"/>
      <c r="AO168" s="338"/>
      <c r="AP168" s="338"/>
      <c r="AQ168" s="338"/>
      <c r="AR168" s="338"/>
      <c r="AS168" s="338"/>
      <c r="AT168" s="338"/>
      <c r="AU168" s="338"/>
      <c r="AV168" s="338"/>
      <c r="AW168" s="338"/>
      <c r="AX168" s="338"/>
      <c r="AY168" s="338"/>
      <c r="AZ168" s="338"/>
      <c r="BA168" s="338"/>
      <c r="BB168" s="338"/>
      <c r="BC168" s="338"/>
      <c r="BD168" s="338"/>
      <c r="BE168" s="338"/>
      <c r="BF168" s="338"/>
      <c r="BG168" s="338"/>
      <c r="BH168" s="338"/>
      <c r="BI168" s="338"/>
    </row>
    <row r="169" spans="1:61" ht="26.25">
      <c r="A169" s="333"/>
      <c r="B169" s="334"/>
      <c r="C169" s="335" t="s">
        <v>25</v>
      </c>
      <c r="D169" s="334"/>
      <c r="E169" s="392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T169" s="333"/>
      <c r="U169" s="335"/>
      <c r="V169" s="338"/>
      <c r="W169" s="338"/>
      <c r="X169" s="338"/>
      <c r="Y169" s="338"/>
      <c r="Z169" s="338"/>
      <c r="AA169" s="338"/>
      <c r="AB169" s="338"/>
      <c r="AC169" s="338"/>
      <c r="AD169" s="338"/>
      <c r="AE169" s="338"/>
      <c r="AF169" s="338"/>
      <c r="AG169" s="338"/>
      <c r="AH169" s="338"/>
      <c r="AI169" s="338"/>
      <c r="AJ169" s="338"/>
      <c r="AK169" s="338"/>
      <c r="AL169" s="338"/>
      <c r="AM169" s="338"/>
      <c r="AN169" s="338"/>
      <c r="AO169" s="338"/>
      <c r="AP169" s="338"/>
      <c r="AQ169" s="338"/>
      <c r="AR169" s="338"/>
      <c r="AS169" s="338"/>
      <c r="AT169" s="338"/>
      <c r="AU169" s="338"/>
      <c r="AV169" s="338"/>
      <c r="AW169" s="338"/>
      <c r="AX169" s="338"/>
      <c r="AY169" s="338"/>
      <c r="AZ169" s="338"/>
      <c r="BA169" s="338"/>
      <c r="BB169" s="338"/>
      <c r="BC169" s="338"/>
      <c r="BD169" s="338"/>
      <c r="BE169" s="338"/>
      <c r="BF169" s="338"/>
      <c r="BG169" s="338"/>
      <c r="BH169" s="338"/>
      <c r="BI169" s="338"/>
    </row>
    <row r="170" spans="1:61" ht="26.25">
      <c r="A170" s="333"/>
      <c r="B170" s="334"/>
      <c r="C170" s="335" t="s">
        <v>26</v>
      </c>
      <c r="D170" s="334"/>
      <c r="E170" s="392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T170" s="333"/>
      <c r="U170" s="335"/>
      <c r="V170" s="338"/>
      <c r="W170" s="338"/>
      <c r="X170" s="338"/>
      <c r="Y170" s="338"/>
      <c r="Z170" s="338"/>
      <c r="AA170" s="338"/>
      <c r="AB170" s="338"/>
      <c r="AC170" s="338"/>
      <c r="AD170" s="338"/>
      <c r="AE170" s="338"/>
      <c r="AF170" s="338"/>
      <c r="AG170" s="338"/>
      <c r="AH170" s="338"/>
      <c r="AI170" s="338"/>
      <c r="AJ170" s="338"/>
      <c r="AK170" s="338"/>
      <c r="AL170" s="338"/>
      <c r="AM170" s="338"/>
      <c r="AN170" s="338"/>
      <c r="AO170" s="338"/>
      <c r="AP170" s="338"/>
      <c r="AQ170" s="338"/>
      <c r="AR170" s="338"/>
      <c r="AS170" s="338"/>
      <c r="AT170" s="338"/>
      <c r="AU170" s="338"/>
      <c r="AV170" s="338"/>
      <c r="AW170" s="338"/>
      <c r="AX170" s="338"/>
      <c r="AY170" s="338"/>
      <c r="AZ170" s="338"/>
      <c r="BA170" s="338"/>
      <c r="BB170" s="338"/>
      <c r="BC170" s="338"/>
      <c r="BD170" s="338"/>
      <c r="BE170" s="338"/>
      <c r="BF170" s="338"/>
      <c r="BG170" s="338"/>
      <c r="BH170" s="338"/>
      <c r="BI170" s="338"/>
    </row>
    <row r="171" spans="1:61" ht="26.25">
      <c r="A171" s="340"/>
      <c r="B171" s="334"/>
      <c r="C171" s="341" t="s">
        <v>651</v>
      </c>
      <c r="D171" s="334"/>
      <c r="E171" s="342"/>
      <c r="F171" s="343"/>
      <c r="G171" s="343"/>
      <c r="H171" s="343"/>
      <c r="I171" s="334"/>
      <c r="J171" s="343"/>
      <c r="K171" s="343"/>
      <c r="L171" s="343"/>
      <c r="M171" s="343"/>
      <c r="N171" s="343"/>
      <c r="O171" s="343"/>
      <c r="P171" s="343"/>
      <c r="Q171" s="343"/>
      <c r="R171" s="343"/>
      <c r="S171" s="343"/>
      <c r="T171" s="344"/>
      <c r="U171" s="341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5"/>
      <c r="AI171" s="345"/>
      <c r="AJ171" s="345"/>
      <c r="AK171" s="345"/>
      <c r="AL171" s="345"/>
      <c r="AM171" s="345"/>
      <c r="AN171" s="345"/>
      <c r="AO171" s="345"/>
      <c r="AP171" s="345"/>
      <c r="AQ171" s="345"/>
      <c r="AR171" s="345"/>
      <c r="AS171" s="345"/>
      <c r="AT171" s="345"/>
      <c r="AU171" s="345"/>
      <c r="AV171" s="345"/>
      <c r="AW171" s="345"/>
      <c r="AX171" s="345"/>
      <c r="AY171" s="345"/>
      <c r="AZ171" s="345"/>
      <c r="BA171" s="345"/>
      <c r="BB171" s="345"/>
      <c r="BC171" s="345"/>
      <c r="BD171" s="345"/>
      <c r="BE171" s="345"/>
      <c r="BF171" s="345"/>
      <c r="BG171" s="345"/>
      <c r="BH171" s="345"/>
      <c r="BI171" s="345"/>
    </row>
    <row r="172" spans="1:61" ht="26.25">
      <c r="A172" s="340"/>
      <c r="B172" s="334"/>
      <c r="C172" s="341" t="s">
        <v>652</v>
      </c>
      <c r="D172" s="334"/>
      <c r="E172" s="342"/>
      <c r="F172" s="343"/>
      <c r="G172" s="343"/>
      <c r="H172" s="343"/>
      <c r="I172" s="343"/>
      <c r="J172" s="343"/>
      <c r="K172" s="343"/>
      <c r="L172" s="343"/>
      <c r="M172" s="343"/>
      <c r="N172" s="343"/>
      <c r="O172" s="343"/>
      <c r="P172" s="343"/>
      <c r="Q172" s="343"/>
      <c r="R172" s="343"/>
      <c r="S172" s="343"/>
      <c r="T172" s="344"/>
      <c r="U172" s="341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5"/>
      <c r="AI172" s="345"/>
      <c r="AJ172" s="345"/>
      <c r="AK172" s="345"/>
      <c r="AL172" s="345"/>
      <c r="AM172" s="345"/>
      <c r="AN172" s="345"/>
      <c r="AO172" s="345"/>
      <c r="AP172" s="345"/>
      <c r="AQ172" s="345"/>
      <c r="AR172" s="345"/>
      <c r="AS172" s="345"/>
      <c r="AT172" s="345"/>
      <c r="AU172" s="345"/>
      <c r="AV172" s="345"/>
      <c r="AW172" s="345"/>
      <c r="AX172" s="345"/>
      <c r="AY172" s="345"/>
      <c r="AZ172" s="345"/>
      <c r="BA172" s="345"/>
      <c r="BB172" s="345"/>
      <c r="BC172" s="345"/>
      <c r="BD172" s="345"/>
      <c r="BE172" s="345"/>
      <c r="BF172" s="345"/>
      <c r="BG172" s="345"/>
      <c r="BH172" s="345"/>
      <c r="BI172" s="345"/>
    </row>
    <row r="173" spans="1:61" ht="26.25">
      <c r="A173" s="340"/>
      <c r="B173" s="334"/>
      <c r="C173" s="343" t="s">
        <v>653</v>
      </c>
      <c r="D173" s="334"/>
      <c r="E173" s="346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T173" s="344"/>
      <c r="U173" s="343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5"/>
      <c r="AI173" s="345"/>
      <c r="AJ173" s="345"/>
      <c r="AK173" s="345"/>
      <c r="AL173" s="345"/>
      <c r="AM173" s="345"/>
      <c r="AN173" s="345"/>
      <c r="AO173" s="345"/>
      <c r="AP173" s="345"/>
      <c r="AQ173" s="345"/>
      <c r="AR173" s="345"/>
      <c r="AS173" s="345"/>
      <c r="AT173" s="345"/>
      <c r="AU173" s="345"/>
      <c r="AV173" s="345"/>
      <c r="AW173" s="345"/>
      <c r="AX173" s="345"/>
      <c r="AY173" s="345"/>
      <c r="AZ173" s="345"/>
      <c r="BA173" s="345"/>
      <c r="BB173" s="345"/>
      <c r="BC173" s="345"/>
      <c r="BD173" s="345"/>
      <c r="BE173" s="345"/>
      <c r="BF173" s="345"/>
      <c r="BG173" s="345"/>
      <c r="BH173" s="345"/>
      <c r="BI173" s="345"/>
    </row>
    <row r="174" spans="1:61" ht="23.25">
      <c r="A174" s="333"/>
      <c r="B174" s="520"/>
      <c r="C174" s="521" t="s">
        <v>761</v>
      </c>
      <c r="D174" s="340"/>
      <c r="E174" s="345"/>
      <c r="F174" s="340"/>
      <c r="G174" s="340"/>
      <c r="H174" s="340"/>
      <c r="I174" s="340"/>
      <c r="J174" s="340"/>
      <c r="K174" s="340"/>
      <c r="L174" s="340"/>
      <c r="M174" s="340"/>
      <c r="N174" s="340"/>
      <c r="O174" s="340"/>
      <c r="P174" s="340"/>
      <c r="Q174" s="340"/>
      <c r="R174" s="340"/>
      <c r="S174" s="333"/>
      <c r="T174" s="333"/>
      <c r="U174" s="391"/>
      <c r="V174" s="338"/>
      <c r="W174" s="338"/>
      <c r="X174" s="338"/>
      <c r="Y174" s="338"/>
      <c r="Z174" s="338"/>
      <c r="AA174" s="338"/>
      <c r="AB174" s="338"/>
      <c r="AC174" s="338"/>
      <c r="AD174" s="338"/>
      <c r="AE174" s="338"/>
      <c r="AF174" s="338"/>
      <c r="AG174" s="338"/>
      <c r="AH174" s="338"/>
      <c r="AI174" s="338"/>
      <c r="AJ174" s="338"/>
      <c r="AK174" s="338"/>
      <c r="AL174" s="338"/>
      <c r="AM174" s="338"/>
      <c r="AN174" s="338"/>
      <c r="AO174" s="338"/>
      <c r="AP174" s="338"/>
      <c r="AQ174" s="338"/>
      <c r="AR174" s="338"/>
      <c r="AS174" s="338"/>
      <c r="AT174" s="338"/>
      <c r="AU174" s="338"/>
      <c r="AV174" s="338"/>
      <c r="AW174" s="338"/>
      <c r="AX174" s="338"/>
      <c r="AY174" s="338"/>
      <c r="AZ174" s="338"/>
      <c r="BA174" s="338"/>
      <c r="BB174" s="338"/>
      <c r="BC174" s="338"/>
      <c r="BD174" s="338"/>
      <c r="BE174" s="338"/>
      <c r="BF174" s="338"/>
      <c r="BG174" s="338"/>
      <c r="BH174" s="338"/>
      <c r="BI174" s="338"/>
    </row>
    <row r="175" spans="1:61" ht="23.25">
      <c r="A175" s="333"/>
      <c r="B175" s="521" t="s">
        <v>204</v>
      </c>
      <c r="C175" s="520" t="s">
        <v>762</v>
      </c>
      <c r="D175" s="340"/>
      <c r="E175" s="345"/>
      <c r="F175" s="340"/>
      <c r="G175" s="340"/>
      <c r="H175" s="340"/>
      <c r="I175" s="340"/>
      <c r="J175" s="340"/>
      <c r="K175" s="340"/>
      <c r="L175" s="340"/>
      <c r="M175" s="340"/>
      <c r="N175" s="340"/>
      <c r="O175" s="340"/>
      <c r="P175" s="340"/>
      <c r="Q175" s="340"/>
      <c r="R175" s="340"/>
      <c r="S175" s="333"/>
      <c r="T175" s="333"/>
      <c r="U175" s="391"/>
      <c r="V175" s="338"/>
      <c r="W175" s="338"/>
      <c r="X175" s="338"/>
      <c r="Y175" s="338"/>
      <c r="Z175" s="338"/>
      <c r="AA175" s="338"/>
      <c r="AB175" s="338"/>
      <c r="AC175" s="338"/>
      <c r="AD175" s="338"/>
      <c r="AE175" s="338"/>
      <c r="AF175" s="338"/>
      <c r="AG175" s="338"/>
      <c r="AH175" s="338"/>
      <c r="AI175" s="338"/>
      <c r="AJ175" s="338"/>
      <c r="AK175" s="338"/>
      <c r="AL175" s="338"/>
      <c r="AM175" s="338"/>
      <c r="AN175" s="338"/>
      <c r="AO175" s="338"/>
      <c r="AP175" s="338"/>
      <c r="AQ175" s="338"/>
      <c r="AR175" s="338"/>
      <c r="AS175" s="338"/>
      <c r="AT175" s="338"/>
      <c r="AU175" s="338"/>
      <c r="AV175" s="338"/>
      <c r="AW175" s="338"/>
      <c r="AX175" s="338"/>
      <c r="AY175" s="338"/>
      <c r="AZ175" s="338"/>
      <c r="BA175" s="338"/>
      <c r="BB175" s="338"/>
      <c r="BC175" s="338"/>
      <c r="BD175" s="338"/>
      <c r="BE175" s="338"/>
      <c r="BF175" s="338"/>
      <c r="BG175" s="338"/>
      <c r="BH175" s="338"/>
      <c r="BI175" s="338"/>
    </row>
    <row r="176" spans="1:61" ht="23.25">
      <c r="A176" s="333"/>
      <c r="B176" s="521" t="s">
        <v>206</v>
      </c>
      <c r="C176" s="520" t="s">
        <v>207</v>
      </c>
      <c r="D176" s="340"/>
      <c r="E176" s="345"/>
      <c r="F176" s="340"/>
      <c r="G176" s="340"/>
      <c r="H176" s="340"/>
      <c r="I176" s="340"/>
      <c r="J176" s="340"/>
      <c r="K176" s="340"/>
      <c r="L176" s="340"/>
      <c r="M176" s="340"/>
      <c r="N176" s="340"/>
      <c r="O176" s="340"/>
      <c r="P176" s="340"/>
      <c r="Q176" s="340"/>
      <c r="R176" s="340"/>
      <c r="S176" s="333"/>
      <c r="T176" s="333"/>
      <c r="U176" s="391"/>
      <c r="V176" s="338"/>
      <c r="W176" s="338"/>
      <c r="X176" s="338"/>
      <c r="Y176" s="338"/>
      <c r="Z176" s="338"/>
      <c r="AA176" s="338"/>
      <c r="AB176" s="338"/>
      <c r="AC176" s="338"/>
      <c r="AD176" s="338"/>
      <c r="AE176" s="338"/>
      <c r="AF176" s="338"/>
      <c r="AG176" s="338"/>
      <c r="AH176" s="338"/>
      <c r="AI176" s="338"/>
      <c r="AJ176" s="338"/>
      <c r="AK176" s="338"/>
      <c r="AL176" s="338"/>
      <c r="AM176" s="338"/>
      <c r="AN176" s="338"/>
      <c r="AO176" s="338"/>
      <c r="AP176" s="338"/>
      <c r="AQ176" s="338"/>
      <c r="AR176" s="338"/>
      <c r="AS176" s="338"/>
      <c r="AT176" s="338"/>
      <c r="AU176" s="338"/>
      <c r="AV176" s="338"/>
      <c r="AW176" s="338"/>
      <c r="AX176" s="338"/>
      <c r="AY176" s="338"/>
      <c r="AZ176" s="338"/>
      <c r="BA176" s="338"/>
      <c r="BB176" s="338"/>
      <c r="BC176" s="338"/>
      <c r="BD176" s="338"/>
      <c r="BE176" s="338"/>
      <c r="BF176" s="338"/>
      <c r="BG176" s="338"/>
      <c r="BH176" s="338"/>
      <c r="BI176" s="338"/>
    </row>
    <row r="177" spans="1:61" ht="23.25">
      <c r="A177" s="333"/>
      <c r="B177" s="521" t="s">
        <v>208</v>
      </c>
      <c r="C177" s="520" t="s">
        <v>763</v>
      </c>
      <c r="D177" s="340"/>
      <c r="E177" s="345"/>
      <c r="F177" s="340"/>
      <c r="G177" s="340"/>
      <c r="H177" s="340"/>
      <c r="I177" s="340"/>
      <c r="J177" s="340"/>
      <c r="K177" s="340"/>
      <c r="L177" s="340"/>
      <c r="M177" s="340"/>
      <c r="N177" s="340"/>
      <c r="O177" s="340"/>
      <c r="P177" s="340"/>
      <c r="Q177" s="340"/>
      <c r="R177" s="340"/>
      <c r="S177" s="333"/>
      <c r="T177" s="333"/>
      <c r="U177" s="391"/>
      <c r="V177" s="338"/>
      <c r="W177" s="338"/>
      <c r="X177" s="338"/>
      <c r="Y177" s="338"/>
      <c r="Z177" s="338"/>
      <c r="AA177" s="338"/>
      <c r="AB177" s="338"/>
      <c r="AC177" s="338"/>
      <c r="AD177" s="338"/>
      <c r="AE177" s="338"/>
      <c r="AF177" s="338"/>
      <c r="AG177" s="338"/>
      <c r="AH177" s="338"/>
      <c r="AI177" s="338"/>
      <c r="AJ177" s="338"/>
      <c r="AK177" s="338"/>
      <c r="AL177" s="338"/>
      <c r="AM177" s="338"/>
      <c r="AN177" s="338"/>
      <c r="AO177" s="338"/>
      <c r="AP177" s="338"/>
      <c r="AQ177" s="338"/>
      <c r="AR177" s="338"/>
      <c r="AS177" s="338"/>
      <c r="AT177" s="338"/>
      <c r="AU177" s="338"/>
      <c r="AV177" s="338"/>
      <c r="AW177" s="338"/>
      <c r="AX177" s="338"/>
      <c r="AY177" s="338"/>
      <c r="AZ177" s="338"/>
      <c r="BA177" s="338"/>
      <c r="BB177" s="338"/>
      <c r="BC177" s="338"/>
      <c r="BD177" s="338"/>
      <c r="BE177" s="338"/>
      <c r="BF177" s="338"/>
      <c r="BG177" s="338"/>
      <c r="BH177" s="338"/>
      <c r="BI177" s="338"/>
    </row>
    <row r="178" spans="1:61" ht="23.25">
      <c r="A178" s="333"/>
      <c r="B178" s="521" t="s">
        <v>209</v>
      </c>
      <c r="C178" s="1124" t="s">
        <v>764</v>
      </c>
      <c r="D178" s="1124"/>
      <c r="E178" s="1124"/>
      <c r="F178" s="1124"/>
      <c r="G178" s="1124"/>
      <c r="H178" s="1124"/>
      <c r="I178" s="1124"/>
      <c r="J178" s="1124"/>
      <c r="K178" s="1124"/>
      <c r="L178" s="1124"/>
      <c r="M178" s="1124"/>
      <c r="N178" s="1124"/>
      <c r="O178" s="1124"/>
      <c r="P178" s="1124"/>
      <c r="Q178" s="1124"/>
      <c r="R178" s="1124"/>
      <c r="S178" s="333"/>
      <c r="T178" s="333"/>
      <c r="U178" s="391"/>
      <c r="V178" s="338"/>
      <c r="W178" s="338"/>
      <c r="X178" s="338"/>
      <c r="Y178" s="338"/>
      <c r="Z178" s="338"/>
      <c r="AA178" s="338"/>
      <c r="AB178" s="338"/>
      <c r="AC178" s="338"/>
      <c r="AD178" s="338"/>
      <c r="AE178" s="338"/>
      <c r="AF178" s="338"/>
      <c r="AG178" s="338"/>
      <c r="AH178" s="338"/>
      <c r="AI178" s="338"/>
      <c r="AJ178" s="338"/>
      <c r="AK178" s="338"/>
      <c r="AL178" s="338"/>
      <c r="AM178" s="338"/>
      <c r="AN178" s="338"/>
      <c r="AO178" s="338"/>
      <c r="AP178" s="338"/>
      <c r="AQ178" s="338"/>
      <c r="AR178" s="338"/>
      <c r="AS178" s="338"/>
      <c r="AT178" s="338"/>
      <c r="AU178" s="338"/>
      <c r="AV178" s="338"/>
      <c r="AW178" s="338"/>
      <c r="AX178" s="338"/>
      <c r="AY178" s="338"/>
      <c r="AZ178" s="338"/>
      <c r="BA178" s="338"/>
      <c r="BB178" s="338"/>
      <c r="BC178" s="338"/>
      <c r="BD178" s="338"/>
      <c r="BE178" s="338"/>
      <c r="BF178" s="338"/>
      <c r="BG178" s="338"/>
      <c r="BH178" s="338"/>
      <c r="BI178" s="338"/>
    </row>
    <row r="179" spans="1:61" ht="23.25">
      <c r="A179" s="333"/>
      <c r="B179" s="521" t="s">
        <v>210</v>
      </c>
      <c r="C179" s="520" t="s">
        <v>416</v>
      </c>
      <c r="D179" s="340"/>
      <c r="E179" s="345"/>
      <c r="F179" s="340"/>
      <c r="G179" s="340"/>
      <c r="H179" s="340"/>
      <c r="I179" s="340"/>
      <c r="J179" s="340"/>
      <c r="K179" s="340"/>
      <c r="L179" s="340"/>
      <c r="M179" s="340"/>
      <c r="N179" s="340"/>
      <c r="O179" s="340"/>
      <c r="P179" s="340"/>
      <c r="Q179" s="340"/>
      <c r="R179" s="340"/>
      <c r="S179" s="333"/>
      <c r="T179" s="333"/>
      <c r="U179" s="391"/>
      <c r="V179" s="338"/>
      <c r="W179" s="338"/>
      <c r="X179" s="338"/>
      <c r="Y179" s="338"/>
      <c r="Z179" s="338"/>
      <c r="AA179" s="338"/>
      <c r="AB179" s="338"/>
      <c r="AC179" s="338"/>
      <c r="AD179" s="338"/>
      <c r="AE179" s="338"/>
      <c r="AF179" s="338"/>
      <c r="AG179" s="338"/>
      <c r="AH179" s="338"/>
      <c r="AI179" s="338"/>
      <c r="AJ179" s="338"/>
      <c r="AK179" s="338"/>
      <c r="AL179" s="338"/>
      <c r="AM179" s="338"/>
      <c r="AN179" s="338"/>
      <c r="AO179" s="338"/>
      <c r="AP179" s="338"/>
      <c r="AQ179" s="338"/>
      <c r="AR179" s="338"/>
      <c r="AS179" s="338"/>
      <c r="AT179" s="338"/>
      <c r="AU179" s="338"/>
      <c r="AV179" s="338"/>
      <c r="AW179" s="338"/>
      <c r="AX179" s="338"/>
      <c r="AY179" s="338"/>
      <c r="AZ179" s="338"/>
      <c r="BA179" s="338"/>
      <c r="BB179" s="338"/>
      <c r="BC179" s="338"/>
      <c r="BD179" s="338"/>
      <c r="BE179" s="338"/>
      <c r="BF179" s="338"/>
      <c r="BG179" s="338"/>
      <c r="BH179" s="338"/>
      <c r="BI179" s="338"/>
    </row>
    <row r="180" spans="1:61" ht="23.25">
      <c r="A180" s="333"/>
      <c r="B180" s="521" t="s">
        <v>353</v>
      </c>
      <c r="C180" s="520" t="s">
        <v>411</v>
      </c>
      <c r="D180" s="340"/>
      <c r="E180" s="345"/>
      <c r="F180" s="340"/>
      <c r="G180" s="340"/>
      <c r="H180" s="340"/>
      <c r="I180" s="340"/>
      <c r="J180" s="340"/>
      <c r="K180" s="340"/>
      <c r="L180" s="340"/>
      <c r="M180" s="340"/>
      <c r="N180" s="340"/>
      <c r="O180" s="340"/>
      <c r="P180" s="340"/>
      <c r="Q180" s="340"/>
      <c r="R180" s="340"/>
      <c r="S180" s="333"/>
      <c r="T180" s="333"/>
      <c r="U180" s="391"/>
      <c r="V180" s="338"/>
      <c r="W180" s="338"/>
      <c r="X180" s="338"/>
      <c r="Y180" s="338"/>
      <c r="Z180" s="338"/>
      <c r="AA180" s="338"/>
      <c r="AB180" s="338"/>
      <c r="AC180" s="338"/>
      <c r="AD180" s="338"/>
      <c r="AE180" s="338"/>
      <c r="AF180" s="338"/>
      <c r="AG180" s="338"/>
      <c r="AH180" s="338"/>
      <c r="AI180" s="338"/>
      <c r="AJ180" s="338"/>
      <c r="AK180" s="338"/>
      <c r="AL180" s="338"/>
      <c r="AM180" s="338"/>
      <c r="AN180" s="338"/>
      <c r="AO180" s="338"/>
      <c r="AP180" s="338"/>
      <c r="AQ180" s="338"/>
      <c r="AR180" s="338"/>
      <c r="AS180" s="338"/>
      <c r="AT180" s="338"/>
      <c r="AU180" s="338"/>
      <c r="AV180" s="338"/>
      <c r="AW180" s="338"/>
      <c r="AX180" s="338"/>
      <c r="AY180" s="338"/>
      <c r="AZ180" s="338"/>
      <c r="BA180" s="338"/>
      <c r="BB180" s="338"/>
      <c r="BC180" s="338"/>
      <c r="BD180" s="338"/>
      <c r="BE180" s="338"/>
      <c r="BF180" s="338"/>
      <c r="BG180" s="338"/>
      <c r="BH180" s="338"/>
      <c r="BI180" s="338"/>
    </row>
    <row r="181" spans="1:61" ht="21">
      <c r="A181" s="333"/>
      <c r="B181" s="333"/>
      <c r="C181" s="415"/>
      <c r="D181" s="333"/>
      <c r="E181" s="338"/>
      <c r="F181" s="333"/>
      <c r="G181" s="333"/>
      <c r="H181" s="333"/>
      <c r="I181" s="333"/>
      <c r="J181" s="333"/>
      <c r="K181" s="333"/>
      <c r="L181" s="333"/>
      <c r="M181" s="333"/>
      <c r="N181" s="333"/>
      <c r="O181" s="333"/>
      <c r="P181" s="333"/>
      <c r="Q181" s="333"/>
      <c r="R181" s="333"/>
      <c r="S181" s="333"/>
      <c r="T181" s="333"/>
      <c r="U181" s="391"/>
      <c r="V181" s="338"/>
      <c r="W181" s="338"/>
      <c r="X181" s="338"/>
      <c r="Y181" s="338"/>
      <c r="Z181" s="338"/>
      <c r="AA181" s="338"/>
      <c r="AB181" s="338"/>
      <c r="AC181" s="338"/>
      <c r="AD181" s="338"/>
      <c r="AE181" s="338"/>
      <c r="AF181" s="338"/>
      <c r="AG181" s="338"/>
      <c r="AH181" s="338"/>
      <c r="AI181" s="338"/>
      <c r="AJ181" s="338"/>
      <c r="AK181" s="338"/>
      <c r="AL181" s="338"/>
      <c r="AM181" s="338"/>
      <c r="AN181" s="338"/>
      <c r="AO181" s="338"/>
      <c r="AP181" s="338"/>
      <c r="AQ181" s="338"/>
      <c r="AR181" s="338"/>
      <c r="AS181" s="338"/>
      <c r="AT181" s="338"/>
      <c r="AU181" s="338"/>
      <c r="AV181" s="338"/>
      <c r="AW181" s="338"/>
      <c r="AX181" s="338"/>
      <c r="AY181" s="338"/>
      <c r="AZ181" s="338"/>
      <c r="BA181" s="338"/>
      <c r="BB181" s="338"/>
      <c r="BC181" s="338"/>
      <c r="BD181" s="338"/>
      <c r="BE181" s="338"/>
      <c r="BF181" s="338"/>
      <c r="BG181" s="338"/>
      <c r="BH181" s="338"/>
      <c r="BI181" s="338"/>
    </row>
    <row r="182" spans="1:61" ht="21">
      <c r="A182" s="333"/>
      <c r="B182" s="333"/>
      <c r="C182" s="415"/>
      <c r="D182" s="333"/>
      <c r="E182" s="338"/>
      <c r="F182" s="333"/>
      <c r="G182" s="333"/>
      <c r="H182" s="333"/>
      <c r="I182" s="333"/>
      <c r="J182" s="333"/>
      <c r="K182" s="333"/>
      <c r="L182" s="333"/>
      <c r="M182" s="333"/>
      <c r="N182" s="333"/>
      <c r="O182" s="333"/>
      <c r="P182" s="333"/>
      <c r="Q182" s="333"/>
      <c r="R182" s="333"/>
      <c r="S182" s="333"/>
      <c r="T182" s="333"/>
      <c r="U182" s="391"/>
      <c r="V182" s="338"/>
      <c r="W182" s="338"/>
      <c r="X182" s="338"/>
      <c r="Y182" s="338"/>
      <c r="Z182" s="338"/>
      <c r="AA182" s="338"/>
      <c r="AB182" s="338"/>
      <c r="AC182" s="338"/>
      <c r="AD182" s="338"/>
      <c r="AE182" s="338"/>
      <c r="AF182" s="338"/>
      <c r="AG182" s="338"/>
      <c r="AH182" s="338"/>
      <c r="AI182" s="338"/>
      <c r="AJ182" s="338"/>
      <c r="AK182" s="338"/>
      <c r="AL182" s="338"/>
      <c r="AM182" s="338"/>
      <c r="AN182" s="338"/>
      <c r="AO182" s="338"/>
      <c r="AP182" s="338"/>
      <c r="AQ182" s="338"/>
      <c r="AR182" s="338"/>
      <c r="AS182" s="338"/>
      <c r="AT182" s="338"/>
      <c r="AU182" s="338"/>
      <c r="AV182" s="338"/>
      <c r="AW182" s="338"/>
      <c r="AX182" s="338"/>
      <c r="AY182" s="338"/>
      <c r="AZ182" s="338"/>
      <c r="BA182" s="338"/>
      <c r="BB182" s="338"/>
      <c r="BC182" s="338"/>
      <c r="BD182" s="338"/>
      <c r="BE182" s="338"/>
      <c r="BF182" s="338"/>
      <c r="BG182" s="338"/>
      <c r="BH182" s="338"/>
      <c r="BI182" s="338"/>
    </row>
  </sheetData>
  <mergeCells count="103">
    <mergeCell ref="C178:R178"/>
    <mergeCell ref="R137:S137"/>
    <mergeCell ref="U137:BI137"/>
    <mergeCell ref="B165:F166"/>
    <mergeCell ref="G165:G166"/>
    <mergeCell ref="H166:L166"/>
    <mergeCell ref="M166:O166"/>
    <mergeCell ref="P166:Q166"/>
    <mergeCell ref="R166:S166"/>
    <mergeCell ref="B137:B138"/>
    <mergeCell ref="C137:C138"/>
    <mergeCell ref="D137:D138"/>
    <mergeCell ref="E137:E138"/>
    <mergeCell ref="F137:F138"/>
    <mergeCell ref="G137:G138"/>
    <mergeCell ref="H137:L137"/>
    <mergeCell ref="M137:O137"/>
    <mergeCell ref="P137:Q137"/>
    <mergeCell ref="H96:L96"/>
    <mergeCell ref="M96:O96"/>
    <mergeCell ref="P96:Q96"/>
    <mergeCell ref="R96:S96"/>
    <mergeCell ref="U96:BI96"/>
    <mergeCell ref="B126:F127"/>
    <mergeCell ref="G126:G127"/>
    <mergeCell ref="H127:L127"/>
    <mergeCell ref="M127:O127"/>
    <mergeCell ref="P127:Q127"/>
    <mergeCell ref="B96:B97"/>
    <mergeCell ref="C96:C97"/>
    <mergeCell ref="D96:D97"/>
    <mergeCell ref="E96:E97"/>
    <mergeCell ref="F96:F97"/>
    <mergeCell ref="G96:G97"/>
    <mergeCell ref="R127:S127"/>
    <mergeCell ref="R64:S64"/>
    <mergeCell ref="U64:BI64"/>
    <mergeCell ref="B87:F88"/>
    <mergeCell ref="G87:G88"/>
    <mergeCell ref="H88:L88"/>
    <mergeCell ref="M88:O88"/>
    <mergeCell ref="P88:Q88"/>
    <mergeCell ref="R88:S88"/>
    <mergeCell ref="R55:S55"/>
    <mergeCell ref="B64:B65"/>
    <mergeCell ref="C64:C65"/>
    <mergeCell ref="D64:D65"/>
    <mergeCell ref="E64:E65"/>
    <mergeCell ref="F64:F65"/>
    <mergeCell ref="G64:G65"/>
    <mergeCell ref="H64:L64"/>
    <mergeCell ref="M64:O64"/>
    <mergeCell ref="P64:Q64"/>
    <mergeCell ref="H44:L44"/>
    <mergeCell ref="M44:O44"/>
    <mergeCell ref="P44:Q44"/>
    <mergeCell ref="R44:S44"/>
    <mergeCell ref="U44:BI44"/>
    <mergeCell ref="B54:F55"/>
    <mergeCell ref="G54:G55"/>
    <mergeCell ref="H55:L55"/>
    <mergeCell ref="M55:O55"/>
    <mergeCell ref="P55:Q55"/>
    <mergeCell ref="B44:B45"/>
    <mergeCell ref="C44:C45"/>
    <mergeCell ref="D44:D45"/>
    <mergeCell ref="E44:E45"/>
    <mergeCell ref="F44:F45"/>
    <mergeCell ref="G44:G45"/>
    <mergeCell ref="R23:S23"/>
    <mergeCell ref="U23:BI23"/>
    <mergeCell ref="B33:F34"/>
    <mergeCell ref="G33:G34"/>
    <mergeCell ref="H34:L34"/>
    <mergeCell ref="M34:O34"/>
    <mergeCell ref="P34:Q34"/>
    <mergeCell ref="R34:S34"/>
    <mergeCell ref="R16:S16"/>
    <mergeCell ref="B23:B24"/>
    <mergeCell ref="C23:C24"/>
    <mergeCell ref="D23:D24"/>
    <mergeCell ref="E23:E24"/>
    <mergeCell ref="F23:F24"/>
    <mergeCell ref="G23:G24"/>
    <mergeCell ref="H23:L23"/>
    <mergeCell ref="M23:O23"/>
    <mergeCell ref="P23:Q23"/>
    <mergeCell ref="H7:L7"/>
    <mergeCell ref="M7:O7"/>
    <mergeCell ref="P7:Q7"/>
    <mergeCell ref="R7:S7"/>
    <mergeCell ref="U7:BI7"/>
    <mergeCell ref="B15:F16"/>
    <mergeCell ref="G15:G16"/>
    <mergeCell ref="H16:L16"/>
    <mergeCell ref="M16:O16"/>
    <mergeCell ref="P16:Q1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9</vt:i4>
      </vt:variant>
    </vt:vector>
  </HeadingPairs>
  <TitlesOfParts>
    <vt:vector size="20" baseType="lpstr">
      <vt:lpstr>SGD (do 13-14) Niest</vt:lpstr>
      <vt:lpstr>PS lic od 2014 niest</vt:lpstr>
      <vt:lpstr>Soc I (15-16) N</vt:lpstr>
      <vt:lpstr>SOC mgr 2015-16</vt:lpstr>
      <vt:lpstr>SGD (od 15-16)</vt:lpstr>
      <vt:lpstr>SGD MGR 16-17</vt:lpstr>
      <vt:lpstr>Soc ekon 2015-16</vt:lpstr>
      <vt:lpstr>SOC mgr 2017-18</vt:lpstr>
      <vt:lpstr>SGD I (17-18)</vt:lpstr>
      <vt:lpstr>SGD mgr (17-18)</vt:lpstr>
      <vt:lpstr>Soc ekon 2018-19</vt:lpstr>
      <vt:lpstr>'PS lic od 2014 niest'!Obszar_wydruku</vt:lpstr>
      <vt:lpstr>'SGD (do 13-14) Niest'!Obszar_wydruku</vt:lpstr>
      <vt:lpstr>'SGD (od 15-16)'!Obszar_wydruku</vt:lpstr>
      <vt:lpstr>'SGD MGR 16-17'!Obszar_wydruku</vt:lpstr>
      <vt:lpstr>'Soc ekon 2015-16'!Obszar_wydruku</vt:lpstr>
      <vt:lpstr>'Soc ekon 2018-19'!Obszar_wydruku</vt:lpstr>
      <vt:lpstr>'Soc I (15-16) N'!Obszar_wydruku</vt:lpstr>
      <vt:lpstr>'SOC mgr 2015-16'!Obszar_wydruku</vt:lpstr>
      <vt:lpstr>'SOC mgr 2017-18'!Obszar_wydruku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pieniek84@gmail.com</cp:lastModifiedBy>
  <cp:lastPrinted>2015-10-01T15:45:14Z</cp:lastPrinted>
  <dcterms:created xsi:type="dcterms:W3CDTF">2014-07-17T17:07:02Z</dcterms:created>
  <dcterms:modified xsi:type="dcterms:W3CDTF">2018-07-09T10:49:00Z</dcterms:modified>
</cp:coreProperties>
</file>